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1" sheetId="14" r:id="rId14"/>
    <sheet name="NW392" sheetId="15" r:id="rId15"/>
    <sheet name="NW393" sheetId="16" r:id="rId16"/>
    <sheet name="NW394" sheetId="17" r:id="rId17"/>
    <sheet name="NW395" sheetId="18" r:id="rId18"/>
    <sheet name="NW396" sheetId="19" r:id="rId19"/>
    <sheet name="DC39" sheetId="20" r:id="rId20"/>
    <sheet name="NW401" sheetId="21" r:id="rId21"/>
    <sheet name="NW402" sheetId="22" r:id="rId22"/>
    <sheet name="NW403" sheetId="23" r:id="rId23"/>
    <sheet name="NW404" sheetId="24" r:id="rId24"/>
    <sheet name="DC40" sheetId="25" r:id="rId25"/>
  </sheets>
  <definedNames>
    <definedName name="_xlnm.Print_Area" localSheetId="6">'DC37'!$A$1:$Y$52</definedName>
    <definedName name="_xlnm.Print_Area" localSheetId="12">'DC38'!$A$1:$Y$52</definedName>
    <definedName name="_xlnm.Print_Area" localSheetId="19">'DC39'!$A$1:$Y$52</definedName>
    <definedName name="_xlnm.Print_Area" localSheetId="24">'DC40'!$A$1:$Y$52</definedName>
    <definedName name="_xlnm.Print_Area" localSheetId="1">'NW371'!$A$1:$Y$52</definedName>
    <definedName name="_xlnm.Print_Area" localSheetId="2">'NW372'!$A$1:$Y$52</definedName>
    <definedName name="_xlnm.Print_Area" localSheetId="3">'NW373'!$A$1:$Y$52</definedName>
    <definedName name="_xlnm.Print_Area" localSheetId="4">'NW374'!$A$1:$Y$52</definedName>
    <definedName name="_xlnm.Print_Area" localSheetId="5">'NW375'!$A$1:$Y$52</definedName>
    <definedName name="_xlnm.Print_Area" localSheetId="7">'NW381'!$A$1:$Y$52</definedName>
    <definedName name="_xlnm.Print_Area" localSheetId="8">'NW382'!$A$1:$Y$52</definedName>
    <definedName name="_xlnm.Print_Area" localSheetId="9">'NW383'!$A$1:$Y$52</definedName>
    <definedName name="_xlnm.Print_Area" localSheetId="10">'NW384'!$A$1:$Y$52</definedName>
    <definedName name="_xlnm.Print_Area" localSheetId="11">'NW385'!$A$1:$Y$52</definedName>
    <definedName name="_xlnm.Print_Area" localSheetId="13">'NW391'!$A$1:$Y$52</definedName>
    <definedName name="_xlnm.Print_Area" localSheetId="14">'NW392'!$A$1:$Y$52</definedName>
    <definedName name="_xlnm.Print_Area" localSheetId="15">'NW393'!$A$1:$Y$52</definedName>
    <definedName name="_xlnm.Print_Area" localSheetId="16">'NW394'!$A$1:$Y$52</definedName>
    <definedName name="_xlnm.Print_Area" localSheetId="17">'NW395'!$A$1:$Y$52</definedName>
    <definedName name="_xlnm.Print_Area" localSheetId="18">'NW396'!$A$1:$Y$52</definedName>
    <definedName name="_xlnm.Print_Area" localSheetId="20">'NW401'!$A$1:$Y$52</definedName>
    <definedName name="_xlnm.Print_Area" localSheetId="21">'NW402'!$A$1:$Y$52</definedName>
    <definedName name="_xlnm.Print_Area" localSheetId="22">'NW403'!$A$1:$Y$52</definedName>
    <definedName name="_xlnm.Print_Area" localSheetId="23">'NW404'!$A$1:$Y$52</definedName>
    <definedName name="_xlnm.Print_Area" localSheetId="0">'Summary'!$A$1:$Y$52</definedName>
  </definedNames>
  <calcPr fullCalcOnLoad="1"/>
</workbook>
</file>

<file path=xl/sharedStrings.xml><?xml version="1.0" encoding="utf-8"?>
<sst xmlns="http://schemas.openxmlformats.org/spreadsheetml/2006/main" count="2050" uniqueCount="105">
  <si>
    <t>North West: Moretele(NW371) - Table C1 Schedule Quarterly Budget Statement Summary for 3rd Quarter ended 31 March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</si>
  <si>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</si>
  <si>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</si>
  <si>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</si>
  <si>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</si>
  <si>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</si>
  <si>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</si>
  <si>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</si>
  <si>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</si>
  <si>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</si>
  <si>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</si>
  <si>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</si>
  <si>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</si>
  <si>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</si>
  <si>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</si>
  <si>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</si>
  <si>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</si>
  <si>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</si>
  <si>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</si>
  <si>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</si>
  <si>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</si>
  <si>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</si>
  <si>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</si>
  <si>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</si>
  <si>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</si>
  <si>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</si>
  <si>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</si>
  <si>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</si>
  <si>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</si>
  <si>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</si>
  <si>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</si>
  <si>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</si>
  <si>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</si>
  <si>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</si>
  <si>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</si>
  <si>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</si>
  <si>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</si>
  <si>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</si>
  <si>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</si>
  <si>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</si>
  <si>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</si>
  <si>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</si>
  <si>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</si>
  <si>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</si>
  <si>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</si>
  <si>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</si>
  <si>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</si>
  <si>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</si>
  <si>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</si>
  <si>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</si>
  <si>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</si>
  <si>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</si>
  <si>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</si>
  <si>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</si>
  <si>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</si>
  <si>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</si>
  <si>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</si>
  <si>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</si>
  <si>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</si>
  <si>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</si>
  <si>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</si>
  <si>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</si>
  <si>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</si>
  <si>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</si>
  <si>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</si>
  <si>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C1 Schedule Quarterly Budget Statement Summary for 3rd Quarter ended 31 March 2011</t>
  </si>
  <si>
    <t>North West: Rustenburg(NW373) - Table C1 Schedule Quarterly Budget Statement Summary for 3rd Quarter ended 31 March 2011</t>
  </si>
  <si>
    <t>North West: Kgetlengrivier(NW374) - Table C1 Schedule Quarterly Budget Statement Summary for 3rd Quarter ended 31 March 2011</t>
  </si>
  <si>
    <t>North West: Moses Kotane(NW375) - Table C1 Schedule Quarterly Budget Statement Summary for 3rd Quarter ended 31 March 2011</t>
  </si>
  <si>
    <t>North West: Bojanala Platinum(DC37) - Table C1 Schedule Quarterly Budget Statement Summary for 3rd Quarter ended 31 March 2011</t>
  </si>
  <si>
    <t>North West: Ratlou(NW381) - Table C1 Schedule Quarterly Budget Statement Summary for 3rd Quarter ended 31 March 2011</t>
  </si>
  <si>
    <t>North West: Tswaing(NW382) - Table C1 Schedule Quarterly Budget Statement Summary for 3rd Quarter ended 31 March 2011</t>
  </si>
  <si>
    <t>North West: Mafikeng(NW383) - Table C1 Schedule Quarterly Budget Statement Summary for 3rd Quarter ended 31 March 2011</t>
  </si>
  <si>
    <t>North West: Ditsobotla(NW384) - Table C1 Schedule Quarterly Budget Statement Summary for 3rd Quarter ended 31 March 2011</t>
  </si>
  <si>
    <t>North West: Ramotshere Moiloa(NW385) - Table C1 Schedule Quarterly Budget Statement Summary for 3rd Quarter ended 31 March 2011</t>
  </si>
  <si>
    <t>North West: Ngaka Modiri Molema(DC38) - Table C1 Schedule Quarterly Budget Statement Summary for 3rd Quarter ended 31 March 2011</t>
  </si>
  <si>
    <t>North West: Kagisano(NW391) - Table C1 Schedule Quarterly Budget Statement Summary for 3rd Quarter ended 31 March 2011</t>
  </si>
  <si>
    <t>North West: Naledi (Nw)(NW392) - Table C1 Schedule Quarterly Budget Statement Summary for 3rd Quarter ended 31 March 2011</t>
  </si>
  <si>
    <t>North West: Mamusa(NW393) - Table C1 Schedule Quarterly Budget Statement Summary for 3rd Quarter ended 31 March 2011</t>
  </si>
  <si>
    <t>North West: Greater Taung(NW394) - Table C1 Schedule Quarterly Budget Statement Summary for 3rd Quarter ended 31 March 2011</t>
  </si>
  <si>
    <t>North West: Molopo(NW395) - Table C1 Schedule Quarterly Budget Statement Summary for 3rd Quarter ended 31 March 2011</t>
  </si>
  <si>
    <t>North West: Lekwa-Teemane(NW396) - Table C1 Schedule Quarterly Budget Statement Summary for 3rd Quarter ended 31 March 2011</t>
  </si>
  <si>
    <t>North West: Dr Ruth Segomotsi Mompati(DC39) - Table C1 Schedule Quarterly Budget Statement Summary for 3rd Quarter ended 31 March 2011</t>
  </si>
  <si>
    <t>North West: Ventersdorp(NW401) - Table C1 Schedule Quarterly Budget Statement Summary for 3rd Quarter ended 31 March 2011</t>
  </si>
  <si>
    <t>North West: Tlokwe(NW402) - Table C1 Schedule Quarterly Budget Statement Summary for 3rd Quarter ended 31 March 2011</t>
  </si>
  <si>
    <t>North West: City Of Matlosana(NW403) - Table C1 Schedule Quarterly Budget Statement Summary for 3rd Quarter ended 31 March 2011</t>
  </si>
  <si>
    <t>North West: Maquassi Hills(NW404) - Table C1 Schedule Quarterly Budget Statement Summary for 3rd Quarter ended 31 March 2011</t>
  </si>
  <si>
    <t>North West: Dr Kenneth Kaunda(DC40) - Table C1 Schedule Quarterly Budget Statement Summary for 3rd Quarter ended 31 March 2011</t>
  </si>
  <si>
    <t>Summary - Table C1 Schedule Quarterly Budget Statement Summary for 3rd Quarter ended 31 March 2011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</si>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</sst>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_(* #,##0,,_);_(* \(#,##0,,\);_(* &quot;–&quot;?_);_(@_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1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1" fontId="5" fillId="0" borderId="18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173" fontId="3" fillId="0" borderId="25" xfId="0" applyNumberFormat="1" applyFont="1" applyFill="1" applyBorder="1" applyAlignment="1" applyProtection="1">
      <alignment vertical="top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1" fontId="3" fillId="0" borderId="26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0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5" fillId="0" borderId="33" xfId="0" applyNumberFormat="1" applyFont="1" applyFill="1" applyBorder="1" applyAlignment="1" applyProtection="1">
      <alignment/>
      <protection/>
    </xf>
    <xf numFmtId="173" fontId="5" fillId="0" borderId="34" xfId="0" applyNumberFormat="1" applyFont="1" applyFill="1" applyBorder="1" applyAlignment="1" applyProtection="1">
      <alignment/>
      <protection/>
    </xf>
    <xf numFmtId="173" fontId="5" fillId="0" borderId="35" xfId="0" applyNumberFormat="1" applyFont="1" applyFill="1" applyBorder="1" applyAlignment="1" applyProtection="1">
      <alignment/>
      <protection/>
    </xf>
    <xf numFmtId="171" fontId="5" fillId="0" borderId="34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0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left" wrapText="1" indent="1"/>
      <protection/>
    </xf>
    <xf numFmtId="0" fontId="3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171" fontId="5" fillId="0" borderId="18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9" xfId="0" applyNumberFormat="1" applyFont="1" applyFill="1" applyBorder="1" applyAlignment="1" applyProtection="1">
      <alignment/>
      <protection/>
    </xf>
    <xf numFmtId="171" fontId="3" fillId="0" borderId="18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top" indent="1"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8" xfId="0" applyNumberFormat="1" applyFont="1" applyBorder="1" applyAlignment="1" applyProtection="1">
      <alignment/>
      <protection/>
    </xf>
    <xf numFmtId="173" fontId="3" fillId="0" borderId="19" xfId="0" applyNumberFormat="1" applyFont="1" applyBorder="1" applyAlignment="1" applyProtection="1">
      <alignment/>
      <protection/>
    </xf>
    <xf numFmtId="171" fontId="3" fillId="0" borderId="18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37" xfId="0" applyNumberFormat="1" applyFont="1" applyBorder="1" applyAlignment="1" applyProtection="1">
      <alignment/>
      <protection/>
    </xf>
    <xf numFmtId="173" fontId="5" fillId="0" borderId="38" xfId="0" applyNumberFormat="1" applyFont="1" applyBorder="1" applyAlignment="1" applyProtection="1">
      <alignment/>
      <protection/>
    </xf>
    <xf numFmtId="171" fontId="5" fillId="0" borderId="37" xfId="0" applyNumberFormat="1" applyFont="1" applyBorder="1" applyAlignment="1" applyProtection="1">
      <alignment/>
      <protection/>
    </xf>
    <xf numFmtId="173" fontId="5" fillId="0" borderId="39" xfId="0" applyNumberFormat="1" applyFont="1" applyBorder="1" applyAlignment="1" applyProtection="1">
      <alignment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 horizontal="left" wrapText="1"/>
      <protection/>
    </xf>
    <xf numFmtId="173" fontId="5" fillId="0" borderId="42" xfId="0" applyNumberFormat="1" applyFont="1" applyBorder="1" applyAlignment="1" applyProtection="1">
      <alignment horizontal="left" wrapText="1"/>
      <protection/>
    </xf>
    <xf numFmtId="173" fontId="5" fillId="0" borderId="19" xfId="0" applyNumberFormat="1" applyFont="1" applyBorder="1" applyAlignment="1" applyProtection="1">
      <alignment horizontal="left" wrapText="1"/>
      <protection/>
    </xf>
    <xf numFmtId="173" fontId="0" fillId="0" borderId="19" xfId="0" applyNumberFormat="1" applyBorder="1" applyAlignment="1" applyProtection="1">
      <alignment/>
      <protection/>
    </xf>
    <xf numFmtId="173" fontId="0" fillId="0" borderId="43" xfId="0" applyNumberForma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5" fillId="0" borderId="45" xfId="0" applyNumberFormat="1" applyFont="1" applyBorder="1" applyAlignment="1" applyProtection="1">
      <alignment/>
      <protection/>
    </xf>
    <xf numFmtId="0" fontId="2" fillId="0" borderId="46" xfId="0" applyFont="1" applyFill="1" applyBorder="1" applyAlignment="1" applyProtection="1">
      <alignment horizontal="left"/>
      <protection/>
    </xf>
    <xf numFmtId="0" fontId="0" fillId="0" borderId="46" xfId="0" applyBorder="1" applyAlignment="1" applyProtection="1">
      <alignment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627355644</v>
      </c>
      <c r="C5" s="19">
        <v>894358739</v>
      </c>
      <c r="D5" s="20">
        <v>868277897</v>
      </c>
      <c r="E5" s="20">
        <v>125088209</v>
      </c>
      <c r="F5" s="20">
        <v>55555217</v>
      </c>
      <c r="G5" s="20">
        <v>72156268</v>
      </c>
      <c r="H5" s="20">
        <v>252799694</v>
      </c>
      <c r="I5" s="20">
        <v>69246273</v>
      </c>
      <c r="J5" s="20">
        <v>52640210</v>
      </c>
      <c r="K5" s="20">
        <v>56732430</v>
      </c>
      <c r="L5" s="20">
        <v>178618913</v>
      </c>
      <c r="M5" s="20">
        <v>62782100</v>
      </c>
      <c r="N5" s="20">
        <v>50670366</v>
      </c>
      <c r="O5" s="20">
        <v>82288279</v>
      </c>
      <c r="P5" s="20">
        <v>195740745</v>
      </c>
      <c r="Q5" s="20">
        <v>0</v>
      </c>
      <c r="R5" s="20">
        <v>0</v>
      </c>
      <c r="S5" s="20">
        <v>0</v>
      </c>
      <c r="T5" s="20">
        <v>0</v>
      </c>
      <c r="U5" s="20">
        <v>627159352</v>
      </c>
      <c r="V5" s="20">
        <v>651208424</v>
      </c>
      <c r="W5" s="20">
        <v>-24049072</v>
      </c>
      <c r="X5" s="21">
        <v>-3.69</v>
      </c>
      <c r="Y5" s="22">
        <v>868277897</v>
      </c>
    </row>
    <row r="6" spans="1:25" ht="13.5">
      <c r="A6" s="18" t="s">
        <v>31</v>
      </c>
      <c r="B6" s="1">
        <v>2654497890</v>
      </c>
      <c r="C6" s="19">
        <v>3653330941</v>
      </c>
      <c r="D6" s="20">
        <v>3651470318</v>
      </c>
      <c r="E6" s="20">
        <v>316455181</v>
      </c>
      <c r="F6" s="20">
        <v>281531864</v>
      </c>
      <c r="G6" s="20">
        <v>263693691</v>
      </c>
      <c r="H6" s="20">
        <v>861680736</v>
      </c>
      <c r="I6" s="20">
        <v>351784353</v>
      </c>
      <c r="J6" s="20">
        <v>280962314</v>
      </c>
      <c r="K6" s="20">
        <v>294797449</v>
      </c>
      <c r="L6" s="20">
        <v>927544116</v>
      </c>
      <c r="M6" s="20">
        <v>276698816</v>
      </c>
      <c r="N6" s="20">
        <v>252947180</v>
      </c>
      <c r="O6" s="20">
        <v>300292667</v>
      </c>
      <c r="P6" s="20">
        <v>829938663</v>
      </c>
      <c r="Q6" s="20">
        <v>0</v>
      </c>
      <c r="R6" s="20">
        <v>0</v>
      </c>
      <c r="S6" s="20">
        <v>0</v>
      </c>
      <c r="T6" s="20">
        <v>0</v>
      </c>
      <c r="U6" s="20">
        <v>2619163515</v>
      </c>
      <c r="V6" s="20">
        <v>2738602741</v>
      </c>
      <c r="W6" s="20">
        <v>-119439226</v>
      </c>
      <c r="X6" s="21">
        <v>-4.36</v>
      </c>
      <c r="Y6" s="22">
        <v>3651470318</v>
      </c>
    </row>
    <row r="7" spans="1:25" ht="13.5">
      <c r="A7" s="18" t="s">
        <v>32</v>
      </c>
      <c r="B7" s="1">
        <v>127763842</v>
      </c>
      <c r="C7" s="19">
        <v>82962063</v>
      </c>
      <c r="D7" s="20">
        <v>78470851</v>
      </c>
      <c r="E7" s="20">
        <v>3800372</v>
      </c>
      <c r="F7" s="20">
        <v>6730645</v>
      </c>
      <c r="G7" s="20">
        <v>6287853</v>
      </c>
      <c r="H7" s="20">
        <v>16818870</v>
      </c>
      <c r="I7" s="20">
        <v>5849757</v>
      </c>
      <c r="J7" s="20">
        <v>8188626</v>
      </c>
      <c r="K7" s="20">
        <v>9281553</v>
      </c>
      <c r="L7" s="20">
        <v>23319936</v>
      </c>
      <c r="M7" s="20">
        <v>5114857</v>
      </c>
      <c r="N7" s="20">
        <v>7644229</v>
      </c>
      <c r="O7" s="20">
        <v>9018535</v>
      </c>
      <c r="P7" s="20">
        <v>21777621</v>
      </c>
      <c r="Q7" s="20">
        <v>0</v>
      </c>
      <c r="R7" s="20">
        <v>0</v>
      </c>
      <c r="S7" s="20">
        <v>0</v>
      </c>
      <c r="T7" s="20">
        <v>0</v>
      </c>
      <c r="U7" s="20">
        <v>61916427</v>
      </c>
      <c r="V7" s="20">
        <v>58853138</v>
      </c>
      <c r="W7" s="20">
        <v>3063289</v>
      </c>
      <c r="X7" s="21">
        <v>5.2</v>
      </c>
      <c r="Y7" s="22">
        <v>78470851</v>
      </c>
    </row>
    <row r="8" spans="1:25" ht="13.5">
      <c r="A8" s="18" t="s">
        <v>33</v>
      </c>
      <c r="B8" s="1">
        <v>2376024517</v>
      </c>
      <c r="C8" s="19">
        <v>2492229576</v>
      </c>
      <c r="D8" s="20">
        <v>2466515067</v>
      </c>
      <c r="E8" s="20">
        <v>668547953</v>
      </c>
      <c r="F8" s="20">
        <v>129472115</v>
      </c>
      <c r="G8" s="20">
        <v>180578906</v>
      </c>
      <c r="H8" s="20">
        <v>978598974</v>
      </c>
      <c r="I8" s="20">
        <v>54541150</v>
      </c>
      <c r="J8" s="20">
        <v>203457348</v>
      </c>
      <c r="K8" s="20">
        <v>477909794</v>
      </c>
      <c r="L8" s="20">
        <v>735908292</v>
      </c>
      <c r="M8" s="20">
        <v>132596855</v>
      </c>
      <c r="N8" s="20">
        <v>1508514</v>
      </c>
      <c r="O8" s="20">
        <v>548686422</v>
      </c>
      <c r="P8" s="20">
        <v>682791791</v>
      </c>
      <c r="Q8" s="20">
        <v>0</v>
      </c>
      <c r="R8" s="20">
        <v>0</v>
      </c>
      <c r="S8" s="20">
        <v>0</v>
      </c>
      <c r="T8" s="20">
        <v>0</v>
      </c>
      <c r="U8" s="20">
        <v>2397299057</v>
      </c>
      <c r="V8" s="20">
        <v>1849886302</v>
      </c>
      <c r="W8" s="20">
        <v>547412755</v>
      </c>
      <c r="X8" s="21">
        <v>29.59</v>
      </c>
      <c r="Y8" s="22">
        <v>2466515067</v>
      </c>
    </row>
    <row r="9" spans="1:25" ht="13.5">
      <c r="A9" s="18" t="s">
        <v>34</v>
      </c>
      <c r="B9" s="1">
        <v>617728999</v>
      </c>
      <c r="C9" s="19">
        <v>786351333</v>
      </c>
      <c r="D9" s="20">
        <v>1014513736</v>
      </c>
      <c r="E9" s="20">
        <v>70305265</v>
      </c>
      <c r="F9" s="20">
        <v>45648606</v>
      </c>
      <c r="G9" s="20">
        <v>37765684</v>
      </c>
      <c r="H9" s="20">
        <v>153719555</v>
      </c>
      <c r="I9" s="20">
        <v>78533426</v>
      </c>
      <c r="J9" s="20">
        <v>42029778</v>
      </c>
      <c r="K9" s="20">
        <v>81373684</v>
      </c>
      <c r="L9" s="20">
        <v>201936888</v>
      </c>
      <c r="M9" s="20">
        <v>74813099</v>
      </c>
      <c r="N9" s="20">
        <v>42728816</v>
      </c>
      <c r="O9" s="20">
        <v>57632241</v>
      </c>
      <c r="P9" s="20">
        <v>175174156</v>
      </c>
      <c r="Q9" s="20">
        <v>0</v>
      </c>
      <c r="R9" s="20">
        <v>0</v>
      </c>
      <c r="S9" s="20">
        <v>0</v>
      </c>
      <c r="T9" s="20">
        <v>0</v>
      </c>
      <c r="U9" s="20">
        <v>530830599</v>
      </c>
      <c r="V9" s="20">
        <v>760885303</v>
      </c>
      <c r="W9" s="20">
        <v>-230054704</v>
      </c>
      <c r="X9" s="21">
        <v>-30.24</v>
      </c>
      <c r="Y9" s="22">
        <v>1014513736</v>
      </c>
    </row>
    <row r="10" spans="1:25" ht="25.5">
      <c r="A10" s="23" t="s">
        <v>98</v>
      </c>
      <c r="B10" s="24">
        <f>SUM(B5:B9)</f>
        <v>6403370892</v>
      </c>
      <c r="C10" s="25">
        <f aca="true" t="shared" si="0" ref="C10:Y10">SUM(C5:C9)</f>
        <v>7909232652</v>
      </c>
      <c r="D10" s="26">
        <f t="shared" si="0"/>
        <v>8079247869</v>
      </c>
      <c r="E10" s="26">
        <f t="shared" si="0"/>
        <v>1184196980</v>
      </c>
      <c r="F10" s="26">
        <f t="shared" si="0"/>
        <v>518938447</v>
      </c>
      <c r="G10" s="26">
        <f t="shared" si="0"/>
        <v>560482402</v>
      </c>
      <c r="H10" s="26">
        <f t="shared" si="0"/>
        <v>2263617829</v>
      </c>
      <c r="I10" s="26">
        <f t="shared" si="0"/>
        <v>559954959</v>
      </c>
      <c r="J10" s="26">
        <f t="shared" si="0"/>
        <v>587278276</v>
      </c>
      <c r="K10" s="26">
        <f t="shared" si="0"/>
        <v>920094910</v>
      </c>
      <c r="L10" s="26">
        <f t="shared" si="0"/>
        <v>2067328145</v>
      </c>
      <c r="M10" s="26">
        <f t="shared" si="0"/>
        <v>552005727</v>
      </c>
      <c r="N10" s="26">
        <f t="shared" si="0"/>
        <v>355499105</v>
      </c>
      <c r="O10" s="26">
        <f t="shared" si="0"/>
        <v>997918144</v>
      </c>
      <c r="P10" s="26">
        <f t="shared" si="0"/>
        <v>1905422976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6236368950</v>
      </c>
      <c r="V10" s="26">
        <f t="shared" si="0"/>
        <v>6059435908</v>
      </c>
      <c r="W10" s="26">
        <f t="shared" si="0"/>
        <v>176933042</v>
      </c>
      <c r="X10" s="27">
        <f>+IF(V10&lt;&gt;0,(W10/V10)*100,0)</f>
        <v>2.9199589646026833</v>
      </c>
      <c r="Y10" s="28">
        <f t="shared" si="0"/>
        <v>8079247869</v>
      </c>
    </row>
    <row r="11" spans="1:25" ht="13.5">
      <c r="A11" s="18" t="s">
        <v>35</v>
      </c>
      <c r="B11" s="1">
        <v>1304885256</v>
      </c>
      <c r="C11" s="19">
        <v>2184225394</v>
      </c>
      <c r="D11" s="20">
        <v>2133293116</v>
      </c>
      <c r="E11" s="20">
        <v>142408699</v>
      </c>
      <c r="F11" s="20">
        <v>176486098</v>
      </c>
      <c r="G11" s="20">
        <v>152614445</v>
      </c>
      <c r="H11" s="20">
        <v>471509242</v>
      </c>
      <c r="I11" s="20">
        <v>152218615</v>
      </c>
      <c r="J11" s="20">
        <v>157586545</v>
      </c>
      <c r="K11" s="20">
        <v>179084847</v>
      </c>
      <c r="L11" s="20">
        <v>488890007</v>
      </c>
      <c r="M11" s="20">
        <v>185192172</v>
      </c>
      <c r="N11" s="20">
        <v>155188545</v>
      </c>
      <c r="O11" s="20">
        <v>147019975</v>
      </c>
      <c r="P11" s="20">
        <v>487400692</v>
      </c>
      <c r="Q11" s="20">
        <v>0</v>
      </c>
      <c r="R11" s="20">
        <v>0</v>
      </c>
      <c r="S11" s="20">
        <v>0</v>
      </c>
      <c r="T11" s="20">
        <v>0</v>
      </c>
      <c r="U11" s="20">
        <v>1447799941</v>
      </c>
      <c r="V11" s="20">
        <v>1599969840</v>
      </c>
      <c r="W11" s="20">
        <v>-152169899</v>
      </c>
      <c r="X11" s="21">
        <v>-9.51</v>
      </c>
      <c r="Y11" s="22">
        <v>2133293116</v>
      </c>
    </row>
    <row r="12" spans="1:25" ht="13.5">
      <c r="A12" s="18" t="s">
        <v>36</v>
      </c>
      <c r="B12" s="1">
        <v>124829303</v>
      </c>
      <c r="C12" s="19">
        <v>191846366</v>
      </c>
      <c r="D12" s="20">
        <v>191749720</v>
      </c>
      <c r="E12" s="20">
        <v>11383296</v>
      </c>
      <c r="F12" s="20">
        <v>13901255</v>
      </c>
      <c r="G12" s="20">
        <v>12793555</v>
      </c>
      <c r="H12" s="20">
        <v>38078106</v>
      </c>
      <c r="I12" s="20">
        <v>13073036</v>
      </c>
      <c r="J12" s="20">
        <v>12022536</v>
      </c>
      <c r="K12" s="20">
        <v>13567838</v>
      </c>
      <c r="L12" s="20">
        <v>38663410</v>
      </c>
      <c r="M12" s="20">
        <v>17614761</v>
      </c>
      <c r="N12" s="20">
        <v>15976797</v>
      </c>
      <c r="O12" s="20">
        <v>15690791</v>
      </c>
      <c r="P12" s="20">
        <v>49282349</v>
      </c>
      <c r="Q12" s="20">
        <v>0</v>
      </c>
      <c r="R12" s="20">
        <v>0</v>
      </c>
      <c r="S12" s="20">
        <v>0</v>
      </c>
      <c r="T12" s="20">
        <v>0</v>
      </c>
      <c r="U12" s="20">
        <v>126023865</v>
      </c>
      <c r="V12" s="20">
        <v>143812293</v>
      </c>
      <c r="W12" s="20">
        <v>-17788428</v>
      </c>
      <c r="X12" s="21">
        <v>-12.37</v>
      </c>
      <c r="Y12" s="22">
        <v>191749720</v>
      </c>
    </row>
    <row r="13" spans="1:25" ht="13.5">
      <c r="A13" s="18" t="s">
        <v>99</v>
      </c>
      <c r="B13" s="1">
        <v>414934899</v>
      </c>
      <c r="C13" s="19">
        <v>388812629</v>
      </c>
      <c r="D13" s="20">
        <v>392555999</v>
      </c>
      <c r="E13" s="20">
        <v>7920578</v>
      </c>
      <c r="F13" s="20">
        <v>10030559</v>
      </c>
      <c r="G13" s="20">
        <v>14387661</v>
      </c>
      <c r="H13" s="20">
        <v>32338798</v>
      </c>
      <c r="I13" s="20">
        <v>10912140</v>
      </c>
      <c r="J13" s="20">
        <v>17017836</v>
      </c>
      <c r="K13" s="20">
        <v>47484741</v>
      </c>
      <c r="L13" s="20">
        <v>75414717</v>
      </c>
      <c r="M13" s="20">
        <v>12647413</v>
      </c>
      <c r="N13" s="20">
        <v>59758389</v>
      </c>
      <c r="O13" s="20">
        <v>17111271</v>
      </c>
      <c r="P13" s="20">
        <v>89517073</v>
      </c>
      <c r="Q13" s="20">
        <v>0</v>
      </c>
      <c r="R13" s="20">
        <v>0</v>
      </c>
      <c r="S13" s="20">
        <v>0</v>
      </c>
      <c r="T13" s="20">
        <v>0</v>
      </c>
      <c r="U13" s="20">
        <v>197270588</v>
      </c>
      <c r="V13" s="20">
        <v>294417000</v>
      </c>
      <c r="W13" s="20">
        <v>-97146412</v>
      </c>
      <c r="X13" s="21">
        <v>-33</v>
      </c>
      <c r="Y13" s="22">
        <v>392555999</v>
      </c>
    </row>
    <row r="14" spans="1:25" ht="13.5">
      <c r="A14" s="18" t="s">
        <v>37</v>
      </c>
      <c r="B14" s="1">
        <v>93465714</v>
      </c>
      <c r="C14" s="19">
        <v>131226101</v>
      </c>
      <c r="D14" s="20">
        <v>111629360</v>
      </c>
      <c r="E14" s="20">
        <v>4496052</v>
      </c>
      <c r="F14" s="20">
        <v>1932767</v>
      </c>
      <c r="G14" s="20">
        <v>5424324</v>
      </c>
      <c r="H14" s="20">
        <v>11853143</v>
      </c>
      <c r="I14" s="20">
        <v>3990635</v>
      </c>
      <c r="J14" s="20">
        <v>9779027</v>
      </c>
      <c r="K14" s="20">
        <v>6910056</v>
      </c>
      <c r="L14" s="20">
        <v>20679718</v>
      </c>
      <c r="M14" s="20">
        <v>16786754</v>
      </c>
      <c r="N14" s="20">
        <v>4758038</v>
      </c>
      <c r="O14" s="20">
        <v>4014432</v>
      </c>
      <c r="P14" s="20">
        <v>25559224</v>
      </c>
      <c r="Q14" s="20">
        <v>0</v>
      </c>
      <c r="R14" s="20">
        <v>0</v>
      </c>
      <c r="S14" s="20">
        <v>0</v>
      </c>
      <c r="T14" s="20">
        <v>0</v>
      </c>
      <c r="U14" s="20">
        <v>58092085</v>
      </c>
      <c r="V14" s="20">
        <v>83722021</v>
      </c>
      <c r="W14" s="20">
        <v>-25629936</v>
      </c>
      <c r="X14" s="21">
        <v>-30.61</v>
      </c>
      <c r="Y14" s="22">
        <v>111629360</v>
      </c>
    </row>
    <row r="15" spans="1:25" ht="13.5">
      <c r="A15" s="18" t="s">
        <v>38</v>
      </c>
      <c r="B15" s="1">
        <v>1655753372</v>
      </c>
      <c r="C15" s="19">
        <v>2206113989</v>
      </c>
      <c r="D15" s="20">
        <v>2201403088</v>
      </c>
      <c r="E15" s="20">
        <v>215432838</v>
      </c>
      <c r="F15" s="20">
        <v>238146180</v>
      </c>
      <c r="G15" s="20">
        <v>198964469</v>
      </c>
      <c r="H15" s="20">
        <v>652543487</v>
      </c>
      <c r="I15" s="20">
        <v>151702801</v>
      </c>
      <c r="J15" s="20">
        <v>156261722</v>
      </c>
      <c r="K15" s="20">
        <v>198911446</v>
      </c>
      <c r="L15" s="20">
        <v>506875969</v>
      </c>
      <c r="M15" s="20">
        <v>208230505</v>
      </c>
      <c r="N15" s="20">
        <v>164742200</v>
      </c>
      <c r="O15" s="20">
        <v>166941489</v>
      </c>
      <c r="P15" s="20">
        <v>539914194</v>
      </c>
      <c r="Q15" s="20">
        <v>0</v>
      </c>
      <c r="R15" s="20">
        <v>0</v>
      </c>
      <c r="S15" s="20">
        <v>0</v>
      </c>
      <c r="T15" s="20">
        <v>0</v>
      </c>
      <c r="U15" s="20">
        <v>1699333650</v>
      </c>
      <c r="V15" s="20">
        <v>1651052317</v>
      </c>
      <c r="W15" s="20">
        <v>48281333</v>
      </c>
      <c r="X15" s="21">
        <v>2.92</v>
      </c>
      <c r="Y15" s="22">
        <v>2201403088</v>
      </c>
    </row>
    <row r="16" spans="1:25" ht="13.5">
      <c r="A16" s="29" t="s">
        <v>39</v>
      </c>
      <c r="B16" s="1">
        <v>231684057</v>
      </c>
      <c r="C16" s="19">
        <v>184811891</v>
      </c>
      <c r="D16" s="20">
        <v>174803723</v>
      </c>
      <c r="E16" s="20">
        <v>4988648</v>
      </c>
      <c r="F16" s="20">
        <v>8307102</v>
      </c>
      <c r="G16" s="20">
        <v>12441504</v>
      </c>
      <c r="H16" s="20">
        <v>25737254</v>
      </c>
      <c r="I16" s="20">
        <v>8718243</v>
      </c>
      <c r="J16" s="20">
        <v>15029571</v>
      </c>
      <c r="K16" s="20">
        <v>23875104</v>
      </c>
      <c r="L16" s="20">
        <v>47622918</v>
      </c>
      <c r="M16" s="20">
        <v>14739219</v>
      </c>
      <c r="N16" s="20">
        <v>5725037</v>
      </c>
      <c r="O16" s="20">
        <v>9816472</v>
      </c>
      <c r="P16" s="20">
        <v>30280728</v>
      </c>
      <c r="Q16" s="20">
        <v>0</v>
      </c>
      <c r="R16" s="20">
        <v>0</v>
      </c>
      <c r="S16" s="20">
        <v>0</v>
      </c>
      <c r="T16" s="20">
        <v>0</v>
      </c>
      <c r="U16" s="20">
        <v>103640900</v>
      </c>
      <c r="V16" s="20">
        <v>131102793</v>
      </c>
      <c r="W16" s="20">
        <v>-27461893</v>
      </c>
      <c r="X16" s="21">
        <v>-20.95</v>
      </c>
      <c r="Y16" s="22">
        <v>174803723</v>
      </c>
    </row>
    <row r="17" spans="1:25" ht="13.5">
      <c r="A17" s="18" t="s">
        <v>40</v>
      </c>
      <c r="B17" s="1">
        <v>2364125652</v>
      </c>
      <c r="C17" s="19">
        <v>2700283258</v>
      </c>
      <c r="D17" s="20">
        <v>2971641357</v>
      </c>
      <c r="E17" s="20">
        <v>131071170</v>
      </c>
      <c r="F17" s="20">
        <v>116077330</v>
      </c>
      <c r="G17" s="20">
        <v>174514189</v>
      </c>
      <c r="H17" s="20">
        <v>421662689</v>
      </c>
      <c r="I17" s="20">
        <v>180671944</v>
      </c>
      <c r="J17" s="20">
        <v>198440098</v>
      </c>
      <c r="K17" s="20">
        <v>213813166</v>
      </c>
      <c r="L17" s="20">
        <v>592925208</v>
      </c>
      <c r="M17" s="20">
        <v>175478211</v>
      </c>
      <c r="N17" s="20">
        <v>209030185</v>
      </c>
      <c r="O17" s="20">
        <v>447973750</v>
      </c>
      <c r="P17" s="20">
        <v>832482146</v>
      </c>
      <c r="Q17" s="20">
        <v>0</v>
      </c>
      <c r="R17" s="20">
        <v>0</v>
      </c>
      <c r="S17" s="20">
        <v>0</v>
      </c>
      <c r="T17" s="20">
        <v>0</v>
      </c>
      <c r="U17" s="20">
        <v>1847070043</v>
      </c>
      <c r="V17" s="20">
        <v>2228731021</v>
      </c>
      <c r="W17" s="20">
        <v>-381660978</v>
      </c>
      <c r="X17" s="21">
        <v>-17.12</v>
      </c>
      <c r="Y17" s="22">
        <v>2971641357</v>
      </c>
    </row>
    <row r="18" spans="1:25" ht="13.5">
      <c r="A18" s="30" t="s">
        <v>41</v>
      </c>
      <c r="B18" s="31">
        <f>SUM(B11:B17)</f>
        <v>6189678253</v>
      </c>
      <c r="C18" s="32">
        <f aca="true" t="shared" si="1" ref="C18:Y18">SUM(C11:C17)</f>
        <v>7987319628</v>
      </c>
      <c r="D18" s="33">
        <f t="shared" si="1"/>
        <v>8177076363</v>
      </c>
      <c r="E18" s="33">
        <f t="shared" si="1"/>
        <v>517701281</v>
      </c>
      <c r="F18" s="33">
        <f t="shared" si="1"/>
        <v>564881291</v>
      </c>
      <c r="G18" s="33">
        <f t="shared" si="1"/>
        <v>571140147</v>
      </c>
      <c r="H18" s="33">
        <f t="shared" si="1"/>
        <v>1653722719</v>
      </c>
      <c r="I18" s="33">
        <f t="shared" si="1"/>
        <v>521287414</v>
      </c>
      <c r="J18" s="33">
        <f t="shared" si="1"/>
        <v>566137335</v>
      </c>
      <c r="K18" s="33">
        <f t="shared" si="1"/>
        <v>683647198</v>
      </c>
      <c r="L18" s="33">
        <f t="shared" si="1"/>
        <v>1771071947</v>
      </c>
      <c r="M18" s="33">
        <f t="shared" si="1"/>
        <v>630689035</v>
      </c>
      <c r="N18" s="33">
        <f t="shared" si="1"/>
        <v>615179191</v>
      </c>
      <c r="O18" s="33">
        <f t="shared" si="1"/>
        <v>808568180</v>
      </c>
      <c r="P18" s="33">
        <f t="shared" si="1"/>
        <v>2054436406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5479231072</v>
      </c>
      <c r="V18" s="33">
        <f t="shared" si="1"/>
        <v>6132807285</v>
      </c>
      <c r="W18" s="33">
        <f t="shared" si="1"/>
        <v>-653576213</v>
      </c>
      <c r="X18" s="27">
        <f>+IF(V18&lt;&gt;0,(W18/V18)*100,0)</f>
        <v>-10.657047949289996</v>
      </c>
      <c r="Y18" s="34">
        <f t="shared" si="1"/>
        <v>8177076363</v>
      </c>
    </row>
    <row r="19" spans="1:25" ht="13.5">
      <c r="A19" s="30" t="s">
        <v>42</v>
      </c>
      <c r="B19" s="35">
        <f>+B10-B18</f>
        <v>213692639</v>
      </c>
      <c r="C19" s="36">
        <f aca="true" t="shared" si="2" ref="C19:Y19">+C10-C18</f>
        <v>-78086976</v>
      </c>
      <c r="D19" s="37">
        <f t="shared" si="2"/>
        <v>-97828494</v>
      </c>
      <c r="E19" s="37">
        <f t="shared" si="2"/>
        <v>666495699</v>
      </c>
      <c r="F19" s="37">
        <f t="shared" si="2"/>
        <v>-45942844</v>
      </c>
      <c r="G19" s="37">
        <f t="shared" si="2"/>
        <v>-10657745</v>
      </c>
      <c r="H19" s="37">
        <f t="shared" si="2"/>
        <v>609895110</v>
      </c>
      <c r="I19" s="37">
        <f t="shared" si="2"/>
        <v>38667545</v>
      </c>
      <c r="J19" s="37">
        <f t="shared" si="2"/>
        <v>21140941</v>
      </c>
      <c r="K19" s="37">
        <f t="shared" si="2"/>
        <v>236447712</v>
      </c>
      <c r="L19" s="37">
        <f t="shared" si="2"/>
        <v>296256198</v>
      </c>
      <c r="M19" s="37">
        <f t="shared" si="2"/>
        <v>-78683308</v>
      </c>
      <c r="N19" s="37">
        <f t="shared" si="2"/>
        <v>-259680086</v>
      </c>
      <c r="O19" s="37">
        <f t="shared" si="2"/>
        <v>189349964</v>
      </c>
      <c r="P19" s="37">
        <f t="shared" si="2"/>
        <v>-149013430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757137878</v>
      </c>
      <c r="V19" s="37">
        <f>IF(D10=D18,0,V10-V18)</f>
        <v>-73371377</v>
      </c>
      <c r="W19" s="37">
        <f t="shared" si="2"/>
        <v>830509255</v>
      </c>
      <c r="X19" s="38">
        <f>+IF(V19&lt;&gt;0,(W19/V19)*100,0)</f>
        <v>-1131.9254032809006</v>
      </c>
      <c r="Y19" s="39">
        <f t="shared" si="2"/>
        <v>-97828494</v>
      </c>
    </row>
    <row r="20" spans="1:25" ht="13.5">
      <c r="A20" s="18" t="s">
        <v>43</v>
      </c>
      <c r="B20" s="1">
        <v>269062636</v>
      </c>
      <c r="C20" s="19">
        <v>388134246</v>
      </c>
      <c r="D20" s="20">
        <v>401387246</v>
      </c>
      <c r="E20" s="20">
        <v>99728292</v>
      </c>
      <c r="F20" s="20">
        <v>31919727</v>
      </c>
      <c r="G20" s="20">
        <v>102858777</v>
      </c>
      <c r="H20" s="20">
        <v>234506796</v>
      </c>
      <c r="I20" s="20">
        <v>12076843</v>
      </c>
      <c r="J20" s="20">
        <v>13000000</v>
      </c>
      <c r="K20" s="20">
        <v>69264816</v>
      </c>
      <c r="L20" s="20">
        <v>94341659</v>
      </c>
      <c r="M20" s="20">
        <v>14964552</v>
      </c>
      <c r="N20" s="20">
        <v>5565161</v>
      </c>
      <c r="O20" s="20">
        <v>38432607</v>
      </c>
      <c r="P20" s="20">
        <v>58962320</v>
      </c>
      <c r="Q20" s="20">
        <v>0</v>
      </c>
      <c r="R20" s="20">
        <v>0</v>
      </c>
      <c r="S20" s="20">
        <v>0</v>
      </c>
      <c r="T20" s="20">
        <v>0</v>
      </c>
      <c r="U20" s="20">
        <v>387810775</v>
      </c>
      <c r="V20" s="20">
        <v>301040435</v>
      </c>
      <c r="W20" s="20">
        <v>86770340</v>
      </c>
      <c r="X20" s="21">
        <v>28.82</v>
      </c>
      <c r="Y20" s="22">
        <v>401387246</v>
      </c>
    </row>
    <row r="21" spans="1:25" ht="13.5">
      <c r="A21" s="18" t="s">
        <v>100</v>
      </c>
      <c r="B21" s="40">
        <v>16545438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499300713</v>
      </c>
      <c r="C22" s="47">
        <f aca="true" t="shared" si="3" ref="C22:Y22">SUM(C19:C21)</f>
        <v>310047270</v>
      </c>
      <c r="D22" s="48">
        <f t="shared" si="3"/>
        <v>303558752</v>
      </c>
      <c r="E22" s="48">
        <f t="shared" si="3"/>
        <v>766223991</v>
      </c>
      <c r="F22" s="48">
        <f t="shared" si="3"/>
        <v>-14023117</v>
      </c>
      <c r="G22" s="48">
        <f t="shared" si="3"/>
        <v>92201032</v>
      </c>
      <c r="H22" s="48">
        <f t="shared" si="3"/>
        <v>844401906</v>
      </c>
      <c r="I22" s="48">
        <f t="shared" si="3"/>
        <v>50744388</v>
      </c>
      <c r="J22" s="48">
        <f t="shared" si="3"/>
        <v>34140941</v>
      </c>
      <c r="K22" s="48">
        <f t="shared" si="3"/>
        <v>305712528</v>
      </c>
      <c r="L22" s="48">
        <f t="shared" si="3"/>
        <v>390597857</v>
      </c>
      <c r="M22" s="48">
        <f t="shared" si="3"/>
        <v>-63718756</v>
      </c>
      <c r="N22" s="48">
        <f t="shared" si="3"/>
        <v>-254114925</v>
      </c>
      <c r="O22" s="48">
        <f t="shared" si="3"/>
        <v>227782571</v>
      </c>
      <c r="P22" s="48">
        <f t="shared" si="3"/>
        <v>-90051110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1144948653</v>
      </c>
      <c r="V22" s="48">
        <f t="shared" si="3"/>
        <v>227669058</v>
      </c>
      <c r="W22" s="48">
        <f t="shared" si="3"/>
        <v>917279595</v>
      </c>
      <c r="X22" s="49">
        <f>+IF(V22&lt;&gt;0,(W22/V22)*100,0)</f>
        <v>402.90042180435427</v>
      </c>
      <c r="Y22" s="50">
        <f t="shared" si="3"/>
        <v>303558752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69</v>
      </c>
      <c r="F23" s="20">
        <v>69</v>
      </c>
      <c r="G23" s="20">
        <v>69</v>
      </c>
      <c r="H23" s="20">
        <v>207</v>
      </c>
      <c r="I23" s="20">
        <v>69</v>
      </c>
      <c r="J23" s="20">
        <v>69</v>
      </c>
      <c r="K23" s="20">
        <v>69</v>
      </c>
      <c r="L23" s="20">
        <v>207</v>
      </c>
      <c r="M23" s="20">
        <v>69</v>
      </c>
      <c r="N23" s="20">
        <v>69</v>
      </c>
      <c r="O23" s="20">
        <v>69</v>
      </c>
      <c r="P23" s="20">
        <v>207</v>
      </c>
      <c r="Q23" s="20">
        <v>0</v>
      </c>
      <c r="R23" s="20">
        <v>0</v>
      </c>
      <c r="S23" s="20">
        <v>0</v>
      </c>
      <c r="T23" s="20">
        <v>0</v>
      </c>
      <c r="U23" s="20">
        <v>621</v>
      </c>
      <c r="V23" s="20">
        <v>0</v>
      </c>
      <c r="W23" s="20">
        <v>621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499300713</v>
      </c>
      <c r="C24" s="36">
        <f aca="true" t="shared" si="4" ref="C24:Y24">SUM(C22:C23)</f>
        <v>310047270</v>
      </c>
      <c r="D24" s="37">
        <f t="shared" si="4"/>
        <v>303558752</v>
      </c>
      <c r="E24" s="37">
        <f t="shared" si="4"/>
        <v>766224060</v>
      </c>
      <c r="F24" s="37">
        <f t="shared" si="4"/>
        <v>-14023048</v>
      </c>
      <c r="G24" s="37">
        <f t="shared" si="4"/>
        <v>92201101</v>
      </c>
      <c r="H24" s="37">
        <f t="shared" si="4"/>
        <v>844402113</v>
      </c>
      <c r="I24" s="37">
        <f t="shared" si="4"/>
        <v>50744457</v>
      </c>
      <c r="J24" s="37">
        <f t="shared" si="4"/>
        <v>34141010</v>
      </c>
      <c r="K24" s="37">
        <f t="shared" si="4"/>
        <v>305712597</v>
      </c>
      <c r="L24" s="37">
        <f t="shared" si="4"/>
        <v>390598064</v>
      </c>
      <c r="M24" s="37">
        <f t="shared" si="4"/>
        <v>-63718687</v>
      </c>
      <c r="N24" s="37">
        <f t="shared" si="4"/>
        <v>-254114856</v>
      </c>
      <c r="O24" s="37">
        <f t="shared" si="4"/>
        <v>227782640</v>
      </c>
      <c r="P24" s="37">
        <f t="shared" si="4"/>
        <v>-90050903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1144949274</v>
      </c>
      <c r="V24" s="37">
        <f t="shared" si="4"/>
        <v>227669058</v>
      </c>
      <c r="W24" s="37">
        <f t="shared" si="4"/>
        <v>917280216</v>
      </c>
      <c r="X24" s="38">
        <f>+IF(V24&lt;&gt;0,(W24/V24)*100,0)</f>
        <v>402.90069456869276</v>
      </c>
      <c r="Y24" s="39">
        <f t="shared" si="4"/>
        <v>303558752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1383644071</v>
      </c>
      <c r="C27" s="59">
        <v>2295019576</v>
      </c>
      <c r="D27" s="60">
        <v>2138289692</v>
      </c>
      <c r="E27" s="60">
        <v>31319658</v>
      </c>
      <c r="F27" s="60">
        <v>69902467</v>
      </c>
      <c r="G27" s="60">
        <v>303106159</v>
      </c>
      <c r="H27" s="60">
        <v>404328284</v>
      </c>
      <c r="I27" s="60">
        <v>302753807</v>
      </c>
      <c r="J27" s="60">
        <v>90970992</v>
      </c>
      <c r="K27" s="60">
        <v>95087971</v>
      </c>
      <c r="L27" s="60">
        <v>488812770</v>
      </c>
      <c r="M27" s="60">
        <v>47554666</v>
      </c>
      <c r="N27" s="60">
        <v>63926969</v>
      </c>
      <c r="O27" s="60">
        <v>97098996</v>
      </c>
      <c r="P27" s="60">
        <v>208580631</v>
      </c>
      <c r="Q27" s="60">
        <v>0</v>
      </c>
      <c r="R27" s="60">
        <v>0</v>
      </c>
      <c r="S27" s="60">
        <v>0</v>
      </c>
      <c r="T27" s="60">
        <v>0</v>
      </c>
      <c r="U27" s="60">
        <v>1101721685</v>
      </c>
      <c r="V27" s="60">
        <v>1603717272</v>
      </c>
      <c r="W27" s="60">
        <v>-501995587</v>
      </c>
      <c r="X27" s="61">
        <v>-31.3</v>
      </c>
      <c r="Y27" s="62">
        <v>2138289692</v>
      </c>
    </row>
    <row r="28" spans="1:25" ht="13.5">
      <c r="A28" s="63" t="s">
        <v>43</v>
      </c>
      <c r="B28" s="1">
        <v>563938584</v>
      </c>
      <c r="C28" s="19">
        <v>1662695452</v>
      </c>
      <c r="D28" s="20">
        <v>1423555826</v>
      </c>
      <c r="E28" s="20">
        <v>9372999</v>
      </c>
      <c r="F28" s="20">
        <v>77896399</v>
      </c>
      <c r="G28" s="20">
        <v>111498028</v>
      </c>
      <c r="H28" s="20">
        <v>198767426</v>
      </c>
      <c r="I28" s="20">
        <v>101477202</v>
      </c>
      <c r="J28" s="20">
        <v>46772578</v>
      </c>
      <c r="K28" s="20">
        <v>105206168</v>
      </c>
      <c r="L28" s="20">
        <v>253455948</v>
      </c>
      <c r="M28" s="20">
        <v>20485221</v>
      </c>
      <c r="N28" s="20">
        <v>29541435</v>
      </c>
      <c r="O28" s="20">
        <v>43365199</v>
      </c>
      <c r="P28" s="20">
        <v>93391855</v>
      </c>
      <c r="Q28" s="20">
        <v>0</v>
      </c>
      <c r="R28" s="20">
        <v>0</v>
      </c>
      <c r="S28" s="20">
        <v>0</v>
      </c>
      <c r="T28" s="20">
        <v>0</v>
      </c>
      <c r="U28" s="20">
        <v>545615229</v>
      </c>
      <c r="V28" s="20">
        <v>1067666872</v>
      </c>
      <c r="W28" s="20">
        <v>-522051643</v>
      </c>
      <c r="X28" s="21">
        <v>-48.9</v>
      </c>
      <c r="Y28" s="22">
        <v>1423555826</v>
      </c>
    </row>
    <row r="29" spans="1:25" ht="13.5">
      <c r="A29" s="18" t="s">
        <v>103</v>
      </c>
      <c r="B29" s="1">
        <v>94787152</v>
      </c>
      <c r="C29" s="19">
        <v>78287104</v>
      </c>
      <c r="D29" s="20">
        <v>84993893</v>
      </c>
      <c r="E29" s="20">
        <v>2174360</v>
      </c>
      <c r="F29" s="20">
        <v>934907</v>
      </c>
      <c r="G29" s="20">
        <v>375835</v>
      </c>
      <c r="H29" s="20">
        <v>3485102</v>
      </c>
      <c r="I29" s="20">
        <v>603180</v>
      </c>
      <c r="J29" s="20">
        <v>390053</v>
      </c>
      <c r="K29" s="20">
        <v>-25122</v>
      </c>
      <c r="L29" s="20">
        <v>968111</v>
      </c>
      <c r="M29" s="20">
        <v>70188</v>
      </c>
      <c r="N29" s="20">
        <v>931439</v>
      </c>
      <c r="O29" s="20">
        <v>397664</v>
      </c>
      <c r="P29" s="20">
        <v>1399291</v>
      </c>
      <c r="Q29" s="20">
        <v>0</v>
      </c>
      <c r="R29" s="20">
        <v>0</v>
      </c>
      <c r="S29" s="20">
        <v>0</v>
      </c>
      <c r="T29" s="20">
        <v>0</v>
      </c>
      <c r="U29" s="20">
        <v>5852504</v>
      </c>
      <c r="V29" s="20">
        <v>63745420</v>
      </c>
      <c r="W29" s="20">
        <v>-57892916</v>
      </c>
      <c r="X29" s="21">
        <v>-90.82</v>
      </c>
      <c r="Y29" s="22">
        <v>84993893</v>
      </c>
    </row>
    <row r="30" spans="1:25" ht="13.5">
      <c r="A30" s="18" t="s">
        <v>47</v>
      </c>
      <c r="B30" s="1">
        <v>75845850</v>
      </c>
      <c r="C30" s="19">
        <v>125245868</v>
      </c>
      <c r="D30" s="20">
        <v>94173942</v>
      </c>
      <c r="E30" s="20">
        <v>58756</v>
      </c>
      <c r="F30" s="20">
        <v>342755</v>
      </c>
      <c r="G30" s="20">
        <v>283140</v>
      </c>
      <c r="H30" s="20">
        <v>684651</v>
      </c>
      <c r="I30" s="20">
        <v>3123775</v>
      </c>
      <c r="J30" s="20">
        <v>2170766</v>
      </c>
      <c r="K30" s="20">
        <v>1477377</v>
      </c>
      <c r="L30" s="20">
        <v>6771918</v>
      </c>
      <c r="M30" s="20">
        <v>13061574</v>
      </c>
      <c r="N30" s="20">
        <v>974939</v>
      </c>
      <c r="O30" s="20">
        <v>12667032</v>
      </c>
      <c r="P30" s="20">
        <v>26703545</v>
      </c>
      <c r="Q30" s="20">
        <v>0</v>
      </c>
      <c r="R30" s="20">
        <v>0</v>
      </c>
      <c r="S30" s="20">
        <v>0</v>
      </c>
      <c r="T30" s="20">
        <v>0</v>
      </c>
      <c r="U30" s="20">
        <v>34160114</v>
      </c>
      <c r="V30" s="20">
        <v>70630457</v>
      </c>
      <c r="W30" s="20">
        <v>-36470343</v>
      </c>
      <c r="X30" s="21">
        <v>-51.64</v>
      </c>
      <c r="Y30" s="22">
        <v>94173942</v>
      </c>
    </row>
    <row r="31" spans="1:25" ht="13.5">
      <c r="A31" s="18" t="s">
        <v>48</v>
      </c>
      <c r="B31" s="1">
        <v>418535194</v>
      </c>
      <c r="C31" s="19">
        <v>313742595</v>
      </c>
      <c r="D31" s="20">
        <v>414460674</v>
      </c>
      <c r="E31" s="20">
        <v>3025563</v>
      </c>
      <c r="F31" s="20">
        <v>10489740</v>
      </c>
      <c r="G31" s="20">
        <v>209952278</v>
      </c>
      <c r="H31" s="20">
        <v>223467581</v>
      </c>
      <c r="I31" s="20">
        <v>196094568</v>
      </c>
      <c r="J31" s="20">
        <v>21878551</v>
      </c>
      <c r="K31" s="20">
        <v>14797322</v>
      </c>
      <c r="L31" s="20">
        <v>232770441</v>
      </c>
      <c r="M31" s="20">
        <v>10823956</v>
      </c>
      <c r="N31" s="20">
        <v>12824213</v>
      </c>
      <c r="O31" s="20">
        <v>19567230</v>
      </c>
      <c r="P31" s="20">
        <v>43215399</v>
      </c>
      <c r="Q31" s="20">
        <v>0</v>
      </c>
      <c r="R31" s="20">
        <v>0</v>
      </c>
      <c r="S31" s="20">
        <v>0</v>
      </c>
      <c r="T31" s="20">
        <v>0</v>
      </c>
      <c r="U31" s="20">
        <v>499453421</v>
      </c>
      <c r="V31" s="20">
        <v>310845506</v>
      </c>
      <c r="W31" s="20">
        <v>188607915</v>
      </c>
      <c r="X31" s="21">
        <v>60.68</v>
      </c>
      <c r="Y31" s="22">
        <v>414460674</v>
      </c>
    </row>
    <row r="32" spans="1:25" ht="13.5">
      <c r="A32" s="30" t="s">
        <v>49</v>
      </c>
      <c r="B32" s="2">
        <f>SUM(B28:B31)</f>
        <v>1153106780</v>
      </c>
      <c r="C32" s="59">
        <f aca="true" t="shared" si="5" ref="C32:Y32">SUM(C28:C31)</f>
        <v>2179971019</v>
      </c>
      <c r="D32" s="60">
        <f t="shared" si="5"/>
        <v>2017184335</v>
      </c>
      <c r="E32" s="60">
        <f t="shared" si="5"/>
        <v>14631678</v>
      </c>
      <c r="F32" s="60">
        <f t="shared" si="5"/>
        <v>89663801</v>
      </c>
      <c r="G32" s="60">
        <f t="shared" si="5"/>
        <v>322109281</v>
      </c>
      <c r="H32" s="60">
        <f t="shared" si="5"/>
        <v>426404760</v>
      </c>
      <c r="I32" s="60">
        <f t="shared" si="5"/>
        <v>301298725</v>
      </c>
      <c r="J32" s="60">
        <f t="shared" si="5"/>
        <v>71211948</v>
      </c>
      <c r="K32" s="60">
        <f t="shared" si="5"/>
        <v>121455745</v>
      </c>
      <c r="L32" s="60">
        <f t="shared" si="5"/>
        <v>493966418</v>
      </c>
      <c r="M32" s="60">
        <f t="shared" si="5"/>
        <v>44440939</v>
      </c>
      <c r="N32" s="60">
        <f t="shared" si="5"/>
        <v>44272026</v>
      </c>
      <c r="O32" s="60">
        <f t="shared" si="5"/>
        <v>75997125</v>
      </c>
      <c r="P32" s="60">
        <f t="shared" si="5"/>
        <v>164710090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1085081268</v>
      </c>
      <c r="V32" s="60">
        <f t="shared" si="5"/>
        <v>1512888255</v>
      </c>
      <c r="W32" s="60">
        <f t="shared" si="5"/>
        <v>-427806987</v>
      </c>
      <c r="X32" s="61">
        <f>+IF(V32&lt;&gt;0,(W32/V32)*100,0)</f>
        <v>-28.277500706752463</v>
      </c>
      <c r="Y32" s="62">
        <f t="shared" si="5"/>
        <v>2017184335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2382738117</v>
      </c>
      <c r="C35" s="19">
        <v>2917509270</v>
      </c>
      <c r="D35" s="20">
        <v>3250301375</v>
      </c>
      <c r="E35" s="20">
        <v>1249793647</v>
      </c>
      <c r="F35" s="20">
        <v>840024314</v>
      </c>
      <c r="G35" s="20">
        <v>1042443203</v>
      </c>
      <c r="H35" s="20">
        <v>3132261164</v>
      </c>
      <c r="I35" s="20">
        <v>897706828</v>
      </c>
      <c r="J35" s="20">
        <v>852129712</v>
      </c>
      <c r="K35" s="20">
        <v>720323274</v>
      </c>
      <c r="L35" s="20">
        <v>2470159814</v>
      </c>
      <c r="M35" s="20">
        <v>573858584</v>
      </c>
      <c r="N35" s="20">
        <v>608182535</v>
      </c>
      <c r="O35" s="20">
        <v>566729260</v>
      </c>
      <c r="P35" s="20">
        <v>1748770379</v>
      </c>
      <c r="Q35" s="20">
        <v>0</v>
      </c>
      <c r="R35" s="20">
        <v>0</v>
      </c>
      <c r="S35" s="20">
        <v>0</v>
      </c>
      <c r="T35" s="20">
        <v>0</v>
      </c>
      <c r="U35" s="20">
        <v>7351191357</v>
      </c>
      <c r="V35" s="20">
        <v>2437726034</v>
      </c>
      <c r="W35" s="20">
        <v>4913465323</v>
      </c>
      <c r="X35" s="21">
        <v>201.56</v>
      </c>
      <c r="Y35" s="22">
        <v>3250301375</v>
      </c>
    </row>
    <row r="36" spans="1:25" ht="13.5">
      <c r="A36" s="18" t="s">
        <v>52</v>
      </c>
      <c r="B36" s="1">
        <v>6320297750</v>
      </c>
      <c r="C36" s="19">
        <v>5980881037</v>
      </c>
      <c r="D36" s="20">
        <v>8513099910</v>
      </c>
      <c r="E36" s="20">
        <v>4160347561</v>
      </c>
      <c r="F36" s="20">
        <v>3521877746</v>
      </c>
      <c r="G36" s="20">
        <v>4098642606</v>
      </c>
      <c r="H36" s="20">
        <v>11780867913</v>
      </c>
      <c r="I36" s="20">
        <v>3647139803</v>
      </c>
      <c r="J36" s="20">
        <v>3485679735</v>
      </c>
      <c r="K36" s="20">
        <v>3329792428</v>
      </c>
      <c r="L36" s="20">
        <v>10462611966</v>
      </c>
      <c r="M36" s="20">
        <v>3363746411</v>
      </c>
      <c r="N36" s="20">
        <v>3340373680</v>
      </c>
      <c r="O36" s="20">
        <v>2882776089</v>
      </c>
      <c r="P36" s="20">
        <v>9586896180</v>
      </c>
      <c r="Q36" s="20">
        <v>0</v>
      </c>
      <c r="R36" s="20">
        <v>0</v>
      </c>
      <c r="S36" s="20">
        <v>0</v>
      </c>
      <c r="T36" s="20">
        <v>0</v>
      </c>
      <c r="U36" s="20">
        <v>31830376059</v>
      </c>
      <c r="V36" s="20">
        <v>6384824934</v>
      </c>
      <c r="W36" s="20">
        <v>25445551125</v>
      </c>
      <c r="X36" s="21">
        <v>398.53</v>
      </c>
      <c r="Y36" s="22">
        <v>8513099910</v>
      </c>
    </row>
    <row r="37" spans="1:25" ht="13.5">
      <c r="A37" s="18" t="s">
        <v>53</v>
      </c>
      <c r="B37" s="1">
        <v>1115344857</v>
      </c>
      <c r="C37" s="19">
        <v>1737764106</v>
      </c>
      <c r="D37" s="20">
        <v>1978973023</v>
      </c>
      <c r="E37" s="20">
        <v>455757449</v>
      </c>
      <c r="F37" s="20">
        <v>369323058</v>
      </c>
      <c r="G37" s="20">
        <v>357940682</v>
      </c>
      <c r="H37" s="20">
        <v>1183021189</v>
      </c>
      <c r="I37" s="20">
        <v>-883318</v>
      </c>
      <c r="J37" s="20">
        <v>26502321</v>
      </c>
      <c r="K37" s="20">
        <v>234486200</v>
      </c>
      <c r="L37" s="20">
        <v>260105203</v>
      </c>
      <c r="M37" s="20">
        <v>510188016</v>
      </c>
      <c r="N37" s="20">
        <v>435696674</v>
      </c>
      <c r="O37" s="20">
        <v>659578793</v>
      </c>
      <c r="P37" s="20">
        <v>1605463483</v>
      </c>
      <c r="Q37" s="20">
        <v>0</v>
      </c>
      <c r="R37" s="20">
        <v>0</v>
      </c>
      <c r="S37" s="20">
        <v>0</v>
      </c>
      <c r="T37" s="20">
        <v>0</v>
      </c>
      <c r="U37" s="20">
        <v>3048589875</v>
      </c>
      <c r="V37" s="20">
        <v>1484229769</v>
      </c>
      <c r="W37" s="20">
        <v>1564360106</v>
      </c>
      <c r="X37" s="21">
        <v>105.4</v>
      </c>
      <c r="Y37" s="22">
        <v>1978973023</v>
      </c>
    </row>
    <row r="38" spans="1:25" ht="13.5">
      <c r="A38" s="18" t="s">
        <v>54</v>
      </c>
      <c r="B38" s="1">
        <v>707219431</v>
      </c>
      <c r="C38" s="19">
        <v>627012055</v>
      </c>
      <c r="D38" s="20">
        <v>759976206</v>
      </c>
      <c r="E38" s="20">
        <v>247362220</v>
      </c>
      <c r="F38" s="20">
        <v>41525323</v>
      </c>
      <c r="G38" s="20">
        <v>240702642</v>
      </c>
      <c r="H38" s="20">
        <v>529590185</v>
      </c>
      <c r="I38" s="20">
        <v>337155916</v>
      </c>
      <c r="J38" s="20">
        <v>333435842</v>
      </c>
      <c r="K38" s="20">
        <v>145666433</v>
      </c>
      <c r="L38" s="20">
        <v>816258191</v>
      </c>
      <c r="M38" s="20">
        <v>144676113</v>
      </c>
      <c r="N38" s="20">
        <v>145192825</v>
      </c>
      <c r="O38" s="20">
        <v>125670983</v>
      </c>
      <c r="P38" s="20">
        <v>415539921</v>
      </c>
      <c r="Q38" s="20">
        <v>0</v>
      </c>
      <c r="R38" s="20">
        <v>0</v>
      </c>
      <c r="S38" s="20">
        <v>0</v>
      </c>
      <c r="T38" s="20">
        <v>0</v>
      </c>
      <c r="U38" s="20">
        <v>1761388297</v>
      </c>
      <c r="V38" s="20">
        <v>569982155</v>
      </c>
      <c r="W38" s="20">
        <v>1191406142</v>
      </c>
      <c r="X38" s="21">
        <v>209.03</v>
      </c>
      <c r="Y38" s="22">
        <v>759976206</v>
      </c>
    </row>
    <row r="39" spans="1:25" ht="13.5">
      <c r="A39" s="18" t="s">
        <v>55</v>
      </c>
      <c r="B39" s="1">
        <v>6880471579</v>
      </c>
      <c r="C39" s="19">
        <v>5860537539</v>
      </c>
      <c r="D39" s="20">
        <v>8350791593</v>
      </c>
      <c r="E39" s="20">
        <v>4707021538</v>
      </c>
      <c r="F39" s="20">
        <v>3951053679</v>
      </c>
      <c r="G39" s="20">
        <v>4542442485</v>
      </c>
      <c r="H39" s="20">
        <v>13200517702</v>
      </c>
      <c r="I39" s="20">
        <v>3707506567</v>
      </c>
      <c r="J39" s="20">
        <v>3480339384</v>
      </c>
      <c r="K39" s="20">
        <v>3669963069</v>
      </c>
      <c r="L39" s="20">
        <v>10857809020</v>
      </c>
      <c r="M39" s="20">
        <v>3282740866</v>
      </c>
      <c r="N39" s="20">
        <v>3367666716</v>
      </c>
      <c r="O39" s="20">
        <v>2664255573</v>
      </c>
      <c r="P39" s="20">
        <v>9314663155</v>
      </c>
      <c r="Q39" s="20">
        <v>0</v>
      </c>
      <c r="R39" s="20">
        <v>0</v>
      </c>
      <c r="S39" s="20">
        <v>0</v>
      </c>
      <c r="T39" s="20">
        <v>0</v>
      </c>
      <c r="U39" s="20">
        <v>33372989877</v>
      </c>
      <c r="V39" s="20">
        <v>6263093696</v>
      </c>
      <c r="W39" s="20">
        <v>27109896181</v>
      </c>
      <c r="X39" s="21">
        <v>432.85</v>
      </c>
      <c r="Y39" s="22">
        <v>8350791593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4427234502</v>
      </c>
      <c r="C42" s="19">
        <v>1448934100</v>
      </c>
      <c r="D42" s="20">
        <v>1308001137</v>
      </c>
      <c r="E42" s="20">
        <v>824108229</v>
      </c>
      <c r="F42" s="20">
        <v>122102271</v>
      </c>
      <c r="G42" s="20">
        <v>-6255097</v>
      </c>
      <c r="H42" s="20">
        <v>939955403</v>
      </c>
      <c r="I42" s="20">
        <v>55756847</v>
      </c>
      <c r="J42" s="20">
        <v>199649738</v>
      </c>
      <c r="K42" s="20">
        <v>436290902</v>
      </c>
      <c r="L42" s="20">
        <v>691697487</v>
      </c>
      <c r="M42" s="20">
        <v>63207564</v>
      </c>
      <c r="N42" s="20">
        <v>-15206868</v>
      </c>
      <c r="O42" s="20">
        <v>518266856</v>
      </c>
      <c r="P42" s="20">
        <v>566267552</v>
      </c>
      <c r="Q42" s="20">
        <v>0</v>
      </c>
      <c r="R42" s="20">
        <v>0</v>
      </c>
      <c r="S42" s="20">
        <v>0</v>
      </c>
      <c r="T42" s="20">
        <v>0</v>
      </c>
      <c r="U42" s="20">
        <v>2197920442</v>
      </c>
      <c r="V42" s="20">
        <v>2187841545</v>
      </c>
      <c r="W42" s="20">
        <v>10078897</v>
      </c>
      <c r="X42" s="21">
        <v>0.46</v>
      </c>
      <c r="Y42" s="22">
        <v>1308001137</v>
      </c>
    </row>
    <row r="43" spans="1:25" ht="13.5">
      <c r="A43" s="18" t="s">
        <v>58</v>
      </c>
      <c r="B43" s="1">
        <v>-1233908633</v>
      </c>
      <c r="C43" s="19">
        <v>-1727340411</v>
      </c>
      <c r="D43" s="20">
        <v>-1754556988</v>
      </c>
      <c r="E43" s="20">
        <v>-419833687</v>
      </c>
      <c r="F43" s="20">
        <v>-168419192</v>
      </c>
      <c r="G43" s="20">
        <v>-30129979</v>
      </c>
      <c r="H43" s="20">
        <v>-618382858</v>
      </c>
      <c r="I43" s="20">
        <v>-24053499</v>
      </c>
      <c r="J43" s="20">
        <v>-74684805</v>
      </c>
      <c r="K43" s="20">
        <v>-272865235</v>
      </c>
      <c r="L43" s="20">
        <v>-371603539</v>
      </c>
      <c r="M43" s="20">
        <v>20666936</v>
      </c>
      <c r="N43" s="20">
        <v>-68040844</v>
      </c>
      <c r="O43" s="20">
        <v>-83066998</v>
      </c>
      <c r="P43" s="20">
        <v>-130440906</v>
      </c>
      <c r="Q43" s="20">
        <v>0</v>
      </c>
      <c r="R43" s="20">
        <v>0</v>
      </c>
      <c r="S43" s="20">
        <v>0</v>
      </c>
      <c r="T43" s="20">
        <v>0</v>
      </c>
      <c r="U43" s="20">
        <v>-1120427303</v>
      </c>
      <c r="V43" s="20">
        <v>-1333507995</v>
      </c>
      <c r="W43" s="20">
        <v>213080692</v>
      </c>
      <c r="X43" s="21">
        <v>-15.98</v>
      </c>
      <c r="Y43" s="22">
        <v>-1754556988</v>
      </c>
    </row>
    <row r="44" spans="1:25" ht="13.5">
      <c r="A44" s="18" t="s">
        <v>59</v>
      </c>
      <c r="B44" s="1">
        <v>27242105</v>
      </c>
      <c r="C44" s="19">
        <v>25054581</v>
      </c>
      <c r="D44" s="20">
        <v>-10252027</v>
      </c>
      <c r="E44" s="20">
        <v>29931</v>
      </c>
      <c r="F44" s="20">
        <v>-123987</v>
      </c>
      <c r="G44" s="20">
        <v>-19052973</v>
      </c>
      <c r="H44" s="20">
        <v>-19147029</v>
      </c>
      <c r="I44" s="20">
        <v>172632</v>
      </c>
      <c r="J44" s="20">
        <v>1117570</v>
      </c>
      <c r="K44" s="20">
        <v>-894739</v>
      </c>
      <c r="L44" s="20">
        <v>395463</v>
      </c>
      <c r="M44" s="20">
        <v>128348</v>
      </c>
      <c r="N44" s="20">
        <v>-237153</v>
      </c>
      <c r="O44" s="20">
        <v>-8711002</v>
      </c>
      <c r="P44" s="20">
        <v>-8819807</v>
      </c>
      <c r="Q44" s="20">
        <v>0</v>
      </c>
      <c r="R44" s="20">
        <v>0</v>
      </c>
      <c r="S44" s="20">
        <v>0</v>
      </c>
      <c r="T44" s="20">
        <v>0</v>
      </c>
      <c r="U44" s="20">
        <v>-27571373</v>
      </c>
      <c r="V44" s="20">
        <v>15275091</v>
      </c>
      <c r="W44" s="20">
        <v>-42846464</v>
      </c>
      <c r="X44" s="21">
        <v>-280.5</v>
      </c>
      <c r="Y44" s="22">
        <v>-10252027</v>
      </c>
    </row>
    <row r="45" spans="1:25" ht="13.5">
      <c r="A45" s="30" t="s">
        <v>60</v>
      </c>
      <c r="B45" s="2">
        <v>3912011481</v>
      </c>
      <c r="C45" s="59">
        <v>714354743</v>
      </c>
      <c r="D45" s="60">
        <v>517987181</v>
      </c>
      <c r="E45" s="60">
        <v>1308444481</v>
      </c>
      <c r="F45" s="60">
        <v>1262003573</v>
      </c>
      <c r="G45" s="60">
        <v>1206565524</v>
      </c>
      <c r="H45" s="60">
        <v>1206565524</v>
      </c>
      <c r="I45" s="60">
        <v>1238441504</v>
      </c>
      <c r="J45" s="60">
        <v>1364524007</v>
      </c>
      <c r="K45" s="60">
        <v>1527054935</v>
      </c>
      <c r="L45" s="60">
        <v>1527054935</v>
      </c>
      <c r="M45" s="60">
        <v>1611057783</v>
      </c>
      <c r="N45" s="60">
        <v>1527572918</v>
      </c>
      <c r="O45" s="60">
        <v>1954061774</v>
      </c>
      <c r="P45" s="60">
        <v>1954061774</v>
      </c>
      <c r="Q45" s="60">
        <v>0</v>
      </c>
      <c r="R45" s="60">
        <v>0</v>
      </c>
      <c r="S45" s="60">
        <v>0</v>
      </c>
      <c r="T45" s="60">
        <v>0</v>
      </c>
      <c r="U45" s="60">
        <v>1954061774</v>
      </c>
      <c r="V45" s="60">
        <v>1844403700</v>
      </c>
      <c r="W45" s="60">
        <v>109658074</v>
      </c>
      <c r="X45" s="61">
        <v>5.95</v>
      </c>
      <c r="Y45" s="62">
        <v>517987181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217428606</v>
      </c>
      <c r="C49" s="89">
        <v>243348836</v>
      </c>
      <c r="D49" s="14">
        <v>141770212</v>
      </c>
      <c r="E49" s="14">
        <v>0</v>
      </c>
      <c r="F49" s="14">
        <v>0</v>
      </c>
      <c r="G49" s="14">
        <v>0</v>
      </c>
      <c r="H49" s="14">
        <v>1457801038</v>
      </c>
      <c r="I49" s="14">
        <v>0</v>
      </c>
      <c r="J49" s="14">
        <v>0</v>
      </c>
      <c r="K49" s="14">
        <v>0</v>
      </c>
      <c r="L49" s="14">
        <v>48635734</v>
      </c>
      <c r="M49" s="14">
        <v>0</v>
      </c>
      <c r="N49" s="14">
        <v>0</v>
      </c>
      <c r="O49" s="14">
        <v>0</v>
      </c>
      <c r="P49" s="14">
        <v>243063063</v>
      </c>
      <c r="Q49" s="14">
        <v>0</v>
      </c>
      <c r="R49" s="14">
        <v>0</v>
      </c>
      <c r="S49" s="14">
        <v>0</v>
      </c>
      <c r="T49" s="14">
        <v>0</v>
      </c>
      <c r="U49" s="14">
        <v>91383187</v>
      </c>
      <c r="V49" s="14">
        <v>1416344945</v>
      </c>
      <c r="W49" s="14">
        <v>3859775621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213518960</v>
      </c>
      <c r="C51" s="89">
        <v>111800467</v>
      </c>
      <c r="D51" s="14">
        <v>10629073</v>
      </c>
      <c r="E51" s="14">
        <v>0</v>
      </c>
      <c r="F51" s="14">
        <v>0</v>
      </c>
      <c r="G51" s="14">
        <v>0</v>
      </c>
      <c r="H51" s="14">
        <v>38281284</v>
      </c>
      <c r="I51" s="14">
        <v>0</v>
      </c>
      <c r="J51" s="14">
        <v>0</v>
      </c>
      <c r="K51" s="14">
        <v>0</v>
      </c>
      <c r="L51" s="14">
        <v>869800</v>
      </c>
      <c r="M51" s="14">
        <v>0</v>
      </c>
      <c r="N51" s="14">
        <v>0</v>
      </c>
      <c r="O51" s="14">
        <v>0</v>
      </c>
      <c r="P51" s="14">
        <v>416433</v>
      </c>
      <c r="Q51" s="14">
        <v>0</v>
      </c>
      <c r="R51" s="14">
        <v>0</v>
      </c>
      <c r="S51" s="14">
        <v>0</v>
      </c>
      <c r="T51" s="14">
        <v>0</v>
      </c>
      <c r="U51" s="14">
        <v>7071</v>
      </c>
      <c r="V51" s="14">
        <v>79508369</v>
      </c>
      <c r="W51" s="14">
        <v>455031457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161218000</v>
      </c>
      <c r="D5" s="20">
        <v>161218000</v>
      </c>
      <c r="E5" s="20">
        <v>11803110</v>
      </c>
      <c r="F5" s="20">
        <v>11827298</v>
      </c>
      <c r="G5" s="20">
        <v>8257509</v>
      </c>
      <c r="H5" s="20">
        <v>31887917</v>
      </c>
      <c r="I5" s="20">
        <v>11322857</v>
      </c>
      <c r="J5" s="20">
        <v>-11528730</v>
      </c>
      <c r="K5" s="20">
        <v>2315681</v>
      </c>
      <c r="L5" s="20">
        <v>2109808</v>
      </c>
      <c r="M5" s="20">
        <v>6290170</v>
      </c>
      <c r="N5" s="20">
        <v>10216878</v>
      </c>
      <c r="O5" s="20">
        <v>10244090</v>
      </c>
      <c r="P5" s="20">
        <v>26751138</v>
      </c>
      <c r="Q5" s="20">
        <v>0</v>
      </c>
      <c r="R5" s="20">
        <v>0</v>
      </c>
      <c r="S5" s="20">
        <v>0</v>
      </c>
      <c r="T5" s="20">
        <v>0</v>
      </c>
      <c r="U5" s="20">
        <v>60748863</v>
      </c>
      <c r="V5" s="20">
        <v>120913500</v>
      </c>
      <c r="W5" s="20">
        <v>-60164637</v>
      </c>
      <c r="X5" s="21">
        <v>-49.76</v>
      </c>
      <c r="Y5" s="22">
        <v>161218000</v>
      </c>
    </row>
    <row r="6" spans="1:25" ht="13.5">
      <c r="A6" s="18" t="s">
        <v>31</v>
      </c>
      <c r="B6" s="1">
        <v>0</v>
      </c>
      <c r="C6" s="19">
        <v>134375000</v>
      </c>
      <c r="D6" s="20">
        <v>134375000</v>
      </c>
      <c r="E6" s="20">
        <v>7942095</v>
      </c>
      <c r="F6" s="20">
        <v>7643494</v>
      </c>
      <c r="G6" s="20">
        <v>-1570588</v>
      </c>
      <c r="H6" s="20">
        <v>14015001</v>
      </c>
      <c r="I6" s="20">
        <v>30133661</v>
      </c>
      <c r="J6" s="20">
        <v>16337269</v>
      </c>
      <c r="K6" s="20">
        <v>7551223</v>
      </c>
      <c r="L6" s="20">
        <v>54022153</v>
      </c>
      <c r="M6" s="20">
        <v>5438678</v>
      </c>
      <c r="N6" s="20">
        <v>7068600</v>
      </c>
      <c r="O6" s="20">
        <v>7273819</v>
      </c>
      <c r="P6" s="20">
        <v>19781097</v>
      </c>
      <c r="Q6" s="20">
        <v>0</v>
      </c>
      <c r="R6" s="20">
        <v>0</v>
      </c>
      <c r="S6" s="20">
        <v>0</v>
      </c>
      <c r="T6" s="20">
        <v>0</v>
      </c>
      <c r="U6" s="20">
        <v>87818251</v>
      </c>
      <c r="V6" s="20">
        <v>100781250</v>
      </c>
      <c r="W6" s="20">
        <v>-12962999</v>
      </c>
      <c r="X6" s="21">
        <v>-12.86</v>
      </c>
      <c r="Y6" s="22">
        <v>134375000</v>
      </c>
    </row>
    <row r="7" spans="1:25" ht="13.5">
      <c r="A7" s="18" t="s">
        <v>32</v>
      </c>
      <c r="B7" s="1">
        <v>0</v>
      </c>
      <c r="C7" s="19">
        <v>2400000</v>
      </c>
      <c r="D7" s="20">
        <v>2400000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-18345</v>
      </c>
      <c r="K7" s="20">
        <v>293112</v>
      </c>
      <c r="L7" s="20">
        <v>274767</v>
      </c>
      <c r="M7" s="20">
        <v>63503</v>
      </c>
      <c r="N7" s="20">
        <v>67924</v>
      </c>
      <c r="O7" s="20">
        <v>0</v>
      </c>
      <c r="P7" s="20">
        <v>131427</v>
      </c>
      <c r="Q7" s="20">
        <v>0</v>
      </c>
      <c r="R7" s="20">
        <v>0</v>
      </c>
      <c r="S7" s="20">
        <v>0</v>
      </c>
      <c r="T7" s="20">
        <v>0</v>
      </c>
      <c r="U7" s="20">
        <v>406194</v>
      </c>
      <c r="V7" s="20">
        <v>1800000</v>
      </c>
      <c r="W7" s="20">
        <v>-1393806</v>
      </c>
      <c r="X7" s="21">
        <v>-77.43</v>
      </c>
      <c r="Y7" s="22">
        <v>2400000</v>
      </c>
    </row>
    <row r="8" spans="1:25" ht="13.5">
      <c r="A8" s="18" t="s">
        <v>33</v>
      </c>
      <c r="B8" s="1">
        <v>0</v>
      </c>
      <c r="C8" s="19">
        <v>97350000</v>
      </c>
      <c r="D8" s="20">
        <v>97350000</v>
      </c>
      <c r="E8" s="20">
        <v>40753254</v>
      </c>
      <c r="F8" s="20">
        <v>2309640</v>
      </c>
      <c r="G8" s="20">
        <v>0</v>
      </c>
      <c r="H8" s="20">
        <v>43062894</v>
      </c>
      <c r="I8" s="20">
        <v>-2916924</v>
      </c>
      <c r="J8" s="20">
        <v>0</v>
      </c>
      <c r="K8" s="20">
        <v>2060611</v>
      </c>
      <c r="L8" s="20">
        <v>-856313</v>
      </c>
      <c r="M8" s="20">
        <v>32118448</v>
      </c>
      <c r="N8" s="20">
        <v>97164</v>
      </c>
      <c r="O8" s="20">
        <v>0</v>
      </c>
      <c r="P8" s="20">
        <v>32215612</v>
      </c>
      <c r="Q8" s="20">
        <v>0</v>
      </c>
      <c r="R8" s="20">
        <v>0</v>
      </c>
      <c r="S8" s="20">
        <v>0</v>
      </c>
      <c r="T8" s="20">
        <v>0</v>
      </c>
      <c r="U8" s="20">
        <v>74422193</v>
      </c>
      <c r="V8" s="20">
        <v>73012500</v>
      </c>
      <c r="W8" s="20">
        <v>1409693</v>
      </c>
      <c r="X8" s="21">
        <v>1.93</v>
      </c>
      <c r="Y8" s="22">
        <v>97350000</v>
      </c>
    </row>
    <row r="9" spans="1:25" ht="13.5">
      <c r="A9" s="18" t="s">
        <v>34</v>
      </c>
      <c r="B9" s="1">
        <v>0</v>
      </c>
      <c r="C9" s="19">
        <v>27043987</v>
      </c>
      <c r="D9" s="20">
        <v>27043987</v>
      </c>
      <c r="E9" s="20">
        <v>4048701</v>
      </c>
      <c r="F9" s="20">
        <v>3473891</v>
      </c>
      <c r="G9" s="20">
        <v>-2161715</v>
      </c>
      <c r="H9" s="20">
        <v>5360877</v>
      </c>
      <c r="I9" s="20">
        <v>4115692</v>
      </c>
      <c r="J9" s="20">
        <v>-3640596</v>
      </c>
      <c r="K9" s="20">
        <v>-585347</v>
      </c>
      <c r="L9" s="20">
        <v>-110251</v>
      </c>
      <c r="M9" s="20">
        <v>3057219</v>
      </c>
      <c r="N9" s="20">
        <v>2916095</v>
      </c>
      <c r="O9" s="20">
        <v>3206469</v>
      </c>
      <c r="P9" s="20">
        <v>9179783</v>
      </c>
      <c r="Q9" s="20">
        <v>0</v>
      </c>
      <c r="R9" s="20">
        <v>0</v>
      </c>
      <c r="S9" s="20">
        <v>0</v>
      </c>
      <c r="T9" s="20">
        <v>0</v>
      </c>
      <c r="U9" s="20">
        <v>14430409</v>
      </c>
      <c r="V9" s="20">
        <v>20282990</v>
      </c>
      <c r="W9" s="20">
        <v>-5852581</v>
      </c>
      <c r="X9" s="21">
        <v>-28.85</v>
      </c>
      <c r="Y9" s="22">
        <v>27043987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422386987</v>
      </c>
      <c r="D10" s="26">
        <f t="shared" si="0"/>
        <v>422386987</v>
      </c>
      <c r="E10" s="26">
        <f t="shared" si="0"/>
        <v>64547160</v>
      </c>
      <c r="F10" s="26">
        <f t="shared" si="0"/>
        <v>25254323</v>
      </c>
      <c r="G10" s="26">
        <f t="shared" si="0"/>
        <v>4525206</v>
      </c>
      <c r="H10" s="26">
        <f t="shared" si="0"/>
        <v>94326689</v>
      </c>
      <c r="I10" s="26">
        <f t="shared" si="0"/>
        <v>42655286</v>
      </c>
      <c r="J10" s="26">
        <f t="shared" si="0"/>
        <v>1149598</v>
      </c>
      <c r="K10" s="26">
        <f t="shared" si="0"/>
        <v>11635280</v>
      </c>
      <c r="L10" s="26">
        <f t="shared" si="0"/>
        <v>55440164</v>
      </c>
      <c r="M10" s="26">
        <f t="shared" si="0"/>
        <v>46968018</v>
      </c>
      <c r="N10" s="26">
        <f t="shared" si="0"/>
        <v>20366661</v>
      </c>
      <c r="O10" s="26">
        <f t="shared" si="0"/>
        <v>20724378</v>
      </c>
      <c r="P10" s="26">
        <f t="shared" si="0"/>
        <v>88059057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237825910</v>
      </c>
      <c r="V10" s="26">
        <f t="shared" si="0"/>
        <v>316790240</v>
      </c>
      <c r="W10" s="26">
        <f t="shared" si="0"/>
        <v>-78964330</v>
      </c>
      <c r="X10" s="27">
        <f>+IF(V10&lt;&gt;0,(W10/V10)*100,0)</f>
        <v>-24.926377151013238</v>
      </c>
      <c r="Y10" s="28">
        <f t="shared" si="0"/>
        <v>422386987</v>
      </c>
    </row>
    <row r="11" spans="1:25" ht="13.5">
      <c r="A11" s="18" t="s">
        <v>35</v>
      </c>
      <c r="B11" s="1">
        <v>0</v>
      </c>
      <c r="C11" s="19">
        <v>160209601</v>
      </c>
      <c r="D11" s="20">
        <v>160209601</v>
      </c>
      <c r="E11" s="20">
        <v>0</v>
      </c>
      <c r="F11" s="20">
        <v>23718269</v>
      </c>
      <c r="G11" s="20">
        <v>11944977</v>
      </c>
      <c r="H11" s="20">
        <v>35663246</v>
      </c>
      <c r="I11" s="20">
        <v>11326101</v>
      </c>
      <c r="J11" s="20">
        <v>19442417</v>
      </c>
      <c r="K11" s="20">
        <v>12400386</v>
      </c>
      <c r="L11" s="20">
        <v>43168904</v>
      </c>
      <c r="M11" s="20">
        <v>13604733</v>
      </c>
      <c r="N11" s="20">
        <v>12768366</v>
      </c>
      <c r="O11" s="20">
        <v>12024824</v>
      </c>
      <c r="P11" s="20">
        <v>38397923</v>
      </c>
      <c r="Q11" s="20">
        <v>0</v>
      </c>
      <c r="R11" s="20">
        <v>0</v>
      </c>
      <c r="S11" s="20">
        <v>0</v>
      </c>
      <c r="T11" s="20">
        <v>0</v>
      </c>
      <c r="U11" s="20">
        <v>117230073</v>
      </c>
      <c r="V11" s="20">
        <v>120157201</v>
      </c>
      <c r="W11" s="20">
        <v>-2927128</v>
      </c>
      <c r="X11" s="21">
        <v>-2.44</v>
      </c>
      <c r="Y11" s="22">
        <v>160209601</v>
      </c>
    </row>
    <row r="12" spans="1:25" ht="13.5">
      <c r="A12" s="18" t="s">
        <v>36</v>
      </c>
      <c r="B12" s="1">
        <v>0</v>
      </c>
      <c r="C12" s="19">
        <v>18133282</v>
      </c>
      <c r="D12" s="20">
        <v>18133282</v>
      </c>
      <c r="E12" s="20">
        <v>0</v>
      </c>
      <c r="F12" s="20">
        <v>2626211</v>
      </c>
      <c r="G12" s="20">
        <v>1352355</v>
      </c>
      <c r="H12" s="20">
        <v>3978566</v>
      </c>
      <c r="I12" s="20">
        <v>1307900</v>
      </c>
      <c r="J12" s="20">
        <v>1294915</v>
      </c>
      <c r="K12" s="20">
        <v>1372852</v>
      </c>
      <c r="L12" s="20">
        <v>3975667</v>
      </c>
      <c r="M12" s="20">
        <v>634152</v>
      </c>
      <c r="N12" s="20">
        <v>1356704</v>
      </c>
      <c r="O12" s="20">
        <v>1212666</v>
      </c>
      <c r="P12" s="20">
        <v>3203522</v>
      </c>
      <c r="Q12" s="20">
        <v>0</v>
      </c>
      <c r="R12" s="20">
        <v>0</v>
      </c>
      <c r="S12" s="20">
        <v>0</v>
      </c>
      <c r="T12" s="20">
        <v>0</v>
      </c>
      <c r="U12" s="20">
        <v>11157755</v>
      </c>
      <c r="V12" s="20">
        <v>13599962</v>
      </c>
      <c r="W12" s="20">
        <v>-2442207</v>
      </c>
      <c r="X12" s="21">
        <v>-17.96</v>
      </c>
      <c r="Y12" s="22">
        <v>18133282</v>
      </c>
    </row>
    <row r="13" spans="1:25" ht="13.5">
      <c r="A13" s="18" t="s">
        <v>99</v>
      </c>
      <c r="B13" s="1">
        <v>0</v>
      </c>
      <c r="C13" s="19">
        <v>45200000</v>
      </c>
      <c r="D13" s="20">
        <v>45200000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33900000</v>
      </c>
      <c r="W13" s="20">
        <v>-33900000</v>
      </c>
      <c r="X13" s="21">
        <v>-100</v>
      </c>
      <c r="Y13" s="22">
        <v>45200000</v>
      </c>
    </row>
    <row r="14" spans="1:25" ht="13.5">
      <c r="A14" s="18" t="s">
        <v>37</v>
      </c>
      <c r="B14" s="1">
        <v>0</v>
      </c>
      <c r="C14" s="19">
        <v>5200000</v>
      </c>
      <c r="D14" s="20">
        <v>5200000</v>
      </c>
      <c r="E14" s="20">
        <v>0</v>
      </c>
      <c r="F14" s="20">
        <v>205115</v>
      </c>
      <c r="G14" s="20">
        <v>657001</v>
      </c>
      <c r="H14" s="20">
        <v>862116</v>
      </c>
      <c r="I14" s="20">
        <v>0</v>
      </c>
      <c r="J14" s="20">
        <v>0</v>
      </c>
      <c r="K14" s="20">
        <v>1340110</v>
      </c>
      <c r="L14" s="20">
        <v>1340110</v>
      </c>
      <c r="M14" s="20">
        <v>0</v>
      </c>
      <c r="N14" s="20">
        <v>181639</v>
      </c>
      <c r="O14" s="20">
        <v>464464</v>
      </c>
      <c r="P14" s="20">
        <v>646103</v>
      </c>
      <c r="Q14" s="20">
        <v>0</v>
      </c>
      <c r="R14" s="20">
        <v>0</v>
      </c>
      <c r="S14" s="20">
        <v>0</v>
      </c>
      <c r="T14" s="20">
        <v>0</v>
      </c>
      <c r="U14" s="20">
        <v>2848329</v>
      </c>
      <c r="V14" s="20">
        <v>3900000</v>
      </c>
      <c r="W14" s="20">
        <v>-1051671</v>
      </c>
      <c r="X14" s="21">
        <v>-26.97</v>
      </c>
      <c r="Y14" s="22">
        <v>5200000</v>
      </c>
    </row>
    <row r="15" spans="1:25" ht="13.5">
      <c r="A15" s="18" t="s">
        <v>38</v>
      </c>
      <c r="B15" s="1">
        <v>0</v>
      </c>
      <c r="C15" s="19">
        <v>42000000</v>
      </c>
      <c r="D15" s="20">
        <v>42000000</v>
      </c>
      <c r="E15" s="20">
        <v>6162640</v>
      </c>
      <c r="F15" s="20">
        <v>0</v>
      </c>
      <c r="G15" s="20">
        <v>0</v>
      </c>
      <c r="H15" s="20">
        <v>6162640</v>
      </c>
      <c r="I15" s="20">
        <v>0</v>
      </c>
      <c r="J15" s="20">
        <v>2956433</v>
      </c>
      <c r="K15" s="20">
        <v>6913326</v>
      </c>
      <c r="L15" s="20">
        <v>9869759</v>
      </c>
      <c r="M15" s="20">
        <v>3917746</v>
      </c>
      <c r="N15" s="20">
        <v>0</v>
      </c>
      <c r="O15" s="20">
        <v>11879299</v>
      </c>
      <c r="P15" s="20">
        <v>15797045</v>
      </c>
      <c r="Q15" s="20">
        <v>0</v>
      </c>
      <c r="R15" s="20">
        <v>0</v>
      </c>
      <c r="S15" s="20">
        <v>0</v>
      </c>
      <c r="T15" s="20">
        <v>0</v>
      </c>
      <c r="U15" s="20">
        <v>31829444</v>
      </c>
      <c r="V15" s="20">
        <v>31500000</v>
      </c>
      <c r="W15" s="20">
        <v>329444</v>
      </c>
      <c r="X15" s="21">
        <v>1.05</v>
      </c>
      <c r="Y15" s="22">
        <v>42000000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148309617</v>
      </c>
      <c r="D17" s="20">
        <v>148309617</v>
      </c>
      <c r="E17" s="20">
        <v>4084757</v>
      </c>
      <c r="F17" s="20">
        <v>5468652</v>
      </c>
      <c r="G17" s="20">
        <v>5804614</v>
      </c>
      <c r="H17" s="20">
        <v>15358023</v>
      </c>
      <c r="I17" s="20">
        <v>5711759</v>
      </c>
      <c r="J17" s="20">
        <v>7370718</v>
      </c>
      <c r="K17" s="20">
        <v>5552728</v>
      </c>
      <c r="L17" s="20">
        <v>18635205</v>
      </c>
      <c r="M17" s="20">
        <v>12380561</v>
      </c>
      <c r="N17" s="20">
        <v>5906359</v>
      </c>
      <c r="O17" s="20">
        <v>9635370</v>
      </c>
      <c r="P17" s="20">
        <v>27922290</v>
      </c>
      <c r="Q17" s="20">
        <v>0</v>
      </c>
      <c r="R17" s="20">
        <v>0</v>
      </c>
      <c r="S17" s="20">
        <v>0</v>
      </c>
      <c r="T17" s="20">
        <v>0</v>
      </c>
      <c r="U17" s="20">
        <v>61915518</v>
      </c>
      <c r="V17" s="20">
        <v>111232213</v>
      </c>
      <c r="W17" s="20">
        <v>-49316695</v>
      </c>
      <c r="X17" s="21">
        <v>-44.34</v>
      </c>
      <c r="Y17" s="22">
        <v>148309617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419052500</v>
      </c>
      <c r="D18" s="33">
        <f t="shared" si="1"/>
        <v>419052500</v>
      </c>
      <c r="E18" s="33">
        <f t="shared" si="1"/>
        <v>10247397</v>
      </c>
      <c r="F18" s="33">
        <f t="shared" si="1"/>
        <v>32018247</v>
      </c>
      <c r="G18" s="33">
        <f t="shared" si="1"/>
        <v>19758947</v>
      </c>
      <c r="H18" s="33">
        <f t="shared" si="1"/>
        <v>62024591</v>
      </c>
      <c r="I18" s="33">
        <f t="shared" si="1"/>
        <v>18345760</v>
      </c>
      <c r="J18" s="33">
        <f t="shared" si="1"/>
        <v>31064483</v>
      </c>
      <c r="K18" s="33">
        <f t="shared" si="1"/>
        <v>27579402</v>
      </c>
      <c r="L18" s="33">
        <f t="shared" si="1"/>
        <v>76989645</v>
      </c>
      <c r="M18" s="33">
        <f t="shared" si="1"/>
        <v>30537192</v>
      </c>
      <c r="N18" s="33">
        <f t="shared" si="1"/>
        <v>20213068</v>
      </c>
      <c r="O18" s="33">
        <f t="shared" si="1"/>
        <v>35216623</v>
      </c>
      <c r="P18" s="33">
        <f t="shared" si="1"/>
        <v>85966883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224981119</v>
      </c>
      <c r="V18" s="33">
        <f t="shared" si="1"/>
        <v>314289376</v>
      </c>
      <c r="W18" s="33">
        <f t="shared" si="1"/>
        <v>-89308257</v>
      </c>
      <c r="X18" s="27">
        <f>+IF(V18&lt;&gt;0,(W18/V18)*100,0)</f>
        <v>-28.415932519462572</v>
      </c>
      <c r="Y18" s="34">
        <f t="shared" si="1"/>
        <v>419052500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3334487</v>
      </c>
      <c r="D19" s="37">
        <f t="shared" si="2"/>
        <v>3334487</v>
      </c>
      <c r="E19" s="37">
        <f t="shared" si="2"/>
        <v>54299763</v>
      </c>
      <c r="F19" s="37">
        <f t="shared" si="2"/>
        <v>-6763924</v>
      </c>
      <c r="G19" s="37">
        <f t="shared" si="2"/>
        <v>-15233741</v>
      </c>
      <c r="H19" s="37">
        <f t="shared" si="2"/>
        <v>32302098</v>
      </c>
      <c r="I19" s="37">
        <f t="shared" si="2"/>
        <v>24309526</v>
      </c>
      <c r="J19" s="37">
        <f t="shared" si="2"/>
        <v>-29914885</v>
      </c>
      <c r="K19" s="37">
        <f t="shared" si="2"/>
        <v>-15944122</v>
      </c>
      <c r="L19" s="37">
        <f t="shared" si="2"/>
        <v>-21549481</v>
      </c>
      <c r="M19" s="37">
        <f t="shared" si="2"/>
        <v>16430826</v>
      </c>
      <c r="N19" s="37">
        <f t="shared" si="2"/>
        <v>153593</v>
      </c>
      <c r="O19" s="37">
        <f t="shared" si="2"/>
        <v>-14492245</v>
      </c>
      <c r="P19" s="37">
        <f t="shared" si="2"/>
        <v>2092174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12844791</v>
      </c>
      <c r="V19" s="37">
        <f>IF(D10=D18,0,V10-V18)</f>
        <v>2500864</v>
      </c>
      <c r="W19" s="37">
        <f t="shared" si="2"/>
        <v>10343927</v>
      </c>
      <c r="X19" s="38">
        <f>+IF(V19&lt;&gt;0,(W19/V19)*100,0)</f>
        <v>413.6141349549596</v>
      </c>
      <c r="Y19" s="39">
        <f t="shared" si="2"/>
        <v>3334487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3334487</v>
      </c>
      <c r="D22" s="48">
        <f t="shared" si="3"/>
        <v>3334487</v>
      </c>
      <c r="E22" s="48">
        <f t="shared" si="3"/>
        <v>54299763</v>
      </c>
      <c r="F22" s="48">
        <f t="shared" si="3"/>
        <v>-6763924</v>
      </c>
      <c r="G22" s="48">
        <f t="shared" si="3"/>
        <v>-15233741</v>
      </c>
      <c r="H22" s="48">
        <f t="shared" si="3"/>
        <v>32302098</v>
      </c>
      <c r="I22" s="48">
        <f t="shared" si="3"/>
        <v>24309526</v>
      </c>
      <c r="J22" s="48">
        <f t="shared" si="3"/>
        <v>-29914885</v>
      </c>
      <c r="K22" s="48">
        <f t="shared" si="3"/>
        <v>-15944122</v>
      </c>
      <c r="L22" s="48">
        <f t="shared" si="3"/>
        <v>-21549481</v>
      </c>
      <c r="M22" s="48">
        <f t="shared" si="3"/>
        <v>16430826</v>
      </c>
      <c r="N22" s="48">
        <f t="shared" si="3"/>
        <v>153593</v>
      </c>
      <c r="O22" s="48">
        <f t="shared" si="3"/>
        <v>-14492245</v>
      </c>
      <c r="P22" s="48">
        <f t="shared" si="3"/>
        <v>2092174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12844791</v>
      </c>
      <c r="V22" s="48">
        <f t="shared" si="3"/>
        <v>2500864</v>
      </c>
      <c r="W22" s="48">
        <f t="shared" si="3"/>
        <v>10343927</v>
      </c>
      <c r="X22" s="49">
        <f>+IF(V22&lt;&gt;0,(W22/V22)*100,0)</f>
        <v>413.6141349549596</v>
      </c>
      <c r="Y22" s="50">
        <f t="shared" si="3"/>
        <v>3334487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3334487</v>
      </c>
      <c r="D24" s="37">
        <f t="shared" si="4"/>
        <v>3334487</v>
      </c>
      <c r="E24" s="37">
        <f t="shared" si="4"/>
        <v>54299763</v>
      </c>
      <c r="F24" s="37">
        <f t="shared" si="4"/>
        <v>-6763924</v>
      </c>
      <c r="G24" s="37">
        <f t="shared" si="4"/>
        <v>-15233741</v>
      </c>
      <c r="H24" s="37">
        <f t="shared" si="4"/>
        <v>32302098</v>
      </c>
      <c r="I24" s="37">
        <f t="shared" si="4"/>
        <v>24309526</v>
      </c>
      <c r="J24" s="37">
        <f t="shared" si="4"/>
        <v>-29914885</v>
      </c>
      <c r="K24" s="37">
        <f t="shared" si="4"/>
        <v>-15944122</v>
      </c>
      <c r="L24" s="37">
        <f t="shared" si="4"/>
        <v>-21549481</v>
      </c>
      <c r="M24" s="37">
        <f t="shared" si="4"/>
        <v>16430826</v>
      </c>
      <c r="N24" s="37">
        <f t="shared" si="4"/>
        <v>153593</v>
      </c>
      <c r="O24" s="37">
        <f t="shared" si="4"/>
        <v>-14492245</v>
      </c>
      <c r="P24" s="37">
        <f t="shared" si="4"/>
        <v>2092174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12844791</v>
      </c>
      <c r="V24" s="37">
        <f t="shared" si="4"/>
        <v>2500864</v>
      </c>
      <c r="W24" s="37">
        <f t="shared" si="4"/>
        <v>10343927</v>
      </c>
      <c r="X24" s="38">
        <f>+IF(V24&lt;&gt;0,(W24/V24)*100,0)</f>
        <v>413.6141349549596</v>
      </c>
      <c r="Y24" s="39">
        <f t="shared" si="4"/>
        <v>3334487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39380000</v>
      </c>
      <c r="D27" s="60">
        <v>39380000</v>
      </c>
      <c r="E27" s="60">
        <v>17000</v>
      </c>
      <c r="F27" s="60">
        <v>4540975</v>
      </c>
      <c r="G27" s="60">
        <v>2061134</v>
      </c>
      <c r="H27" s="60">
        <v>6619109</v>
      </c>
      <c r="I27" s="60">
        <v>2694132</v>
      </c>
      <c r="J27" s="60">
        <v>1295357</v>
      </c>
      <c r="K27" s="60">
        <v>3990484</v>
      </c>
      <c r="L27" s="60">
        <v>7979973</v>
      </c>
      <c r="M27" s="60">
        <v>963373</v>
      </c>
      <c r="N27" s="60">
        <v>1025220</v>
      </c>
      <c r="O27" s="60">
        <v>1167986</v>
      </c>
      <c r="P27" s="60">
        <v>3156579</v>
      </c>
      <c r="Q27" s="60">
        <v>0</v>
      </c>
      <c r="R27" s="60">
        <v>0</v>
      </c>
      <c r="S27" s="60">
        <v>0</v>
      </c>
      <c r="T27" s="60">
        <v>0</v>
      </c>
      <c r="U27" s="60">
        <v>17755661</v>
      </c>
      <c r="V27" s="60">
        <v>29535000</v>
      </c>
      <c r="W27" s="60">
        <v>-11779339</v>
      </c>
      <c r="X27" s="61">
        <v>-39.88</v>
      </c>
      <c r="Y27" s="62">
        <v>39380000</v>
      </c>
    </row>
    <row r="28" spans="1:25" ht="13.5">
      <c r="A28" s="63" t="s">
        <v>43</v>
      </c>
      <c r="B28" s="1">
        <v>0</v>
      </c>
      <c r="C28" s="19">
        <v>-29417000</v>
      </c>
      <c r="D28" s="20">
        <v>-29417000</v>
      </c>
      <c r="E28" s="20">
        <v>0</v>
      </c>
      <c r="F28" s="20">
        <v>0</v>
      </c>
      <c r="G28" s="20">
        <v>1924399</v>
      </c>
      <c r="H28" s="20">
        <v>1924399</v>
      </c>
      <c r="I28" s="20">
        <v>2676932</v>
      </c>
      <c r="J28" s="20">
        <v>1140454</v>
      </c>
      <c r="K28" s="20">
        <v>3661763</v>
      </c>
      <c r="L28" s="20">
        <v>7479149</v>
      </c>
      <c r="M28" s="20">
        <v>290251</v>
      </c>
      <c r="N28" s="20">
        <v>451992</v>
      </c>
      <c r="O28" s="20">
        <v>1162895</v>
      </c>
      <c r="P28" s="20">
        <v>1905138</v>
      </c>
      <c r="Q28" s="20">
        <v>0</v>
      </c>
      <c r="R28" s="20">
        <v>0</v>
      </c>
      <c r="S28" s="20">
        <v>0</v>
      </c>
      <c r="T28" s="20">
        <v>0</v>
      </c>
      <c r="U28" s="20">
        <v>11308686</v>
      </c>
      <c r="V28" s="20">
        <v>-22062750</v>
      </c>
      <c r="W28" s="20">
        <v>33371436</v>
      </c>
      <c r="X28" s="21">
        <v>-151.26</v>
      </c>
      <c r="Y28" s="22">
        <v>-29417000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-7763000</v>
      </c>
      <c r="D30" s="20">
        <v>-7763000</v>
      </c>
      <c r="E30" s="20">
        <v>0</v>
      </c>
      <c r="F30" s="20">
        <v>0</v>
      </c>
      <c r="G30" s="20">
        <v>134827</v>
      </c>
      <c r="H30" s="20">
        <v>134827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134827</v>
      </c>
      <c r="V30" s="20">
        <v>-5822250</v>
      </c>
      <c r="W30" s="20">
        <v>5957077</v>
      </c>
      <c r="X30" s="21">
        <v>-102.32</v>
      </c>
      <c r="Y30" s="22">
        <v>-7763000</v>
      </c>
    </row>
    <row r="31" spans="1:25" ht="13.5">
      <c r="A31" s="18" t="s">
        <v>48</v>
      </c>
      <c r="B31" s="1">
        <v>0</v>
      </c>
      <c r="C31" s="19">
        <v>-2200000</v>
      </c>
      <c r="D31" s="20">
        <v>-2200000</v>
      </c>
      <c r="E31" s="20">
        <v>0</v>
      </c>
      <c r="F31" s="20">
        <v>0</v>
      </c>
      <c r="G31" s="20">
        <v>1908</v>
      </c>
      <c r="H31" s="20">
        <v>1908</v>
      </c>
      <c r="I31" s="20">
        <v>17200</v>
      </c>
      <c r="J31" s="20">
        <v>154903</v>
      </c>
      <c r="K31" s="20">
        <v>328721</v>
      </c>
      <c r="L31" s="20">
        <v>500824</v>
      </c>
      <c r="M31" s="20">
        <v>673122</v>
      </c>
      <c r="N31" s="20">
        <v>573228</v>
      </c>
      <c r="O31" s="20">
        <v>5091</v>
      </c>
      <c r="P31" s="20">
        <v>1251441</v>
      </c>
      <c r="Q31" s="20">
        <v>0</v>
      </c>
      <c r="R31" s="20">
        <v>0</v>
      </c>
      <c r="S31" s="20">
        <v>0</v>
      </c>
      <c r="T31" s="20">
        <v>0</v>
      </c>
      <c r="U31" s="20">
        <v>1754173</v>
      </c>
      <c r="V31" s="20">
        <v>-1650000</v>
      </c>
      <c r="W31" s="20">
        <v>3404173</v>
      </c>
      <c r="X31" s="21">
        <v>-206.31</v>
      </c>
      <c r="Y31" s="22">
        <v>-2200000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-39380000</v>
      </c>
      <c r="D32" s="60">
        <f t="shared" si="5"/>
        <v>-39380000</v>
      </c>
      <c r="E32" s="60">
        <f t="shared" si="5"/>
        <v>0</v>
      </c>
      <c r="F32" s="60">
        <f t="shared" si="5"/>
        <v>0</v>
      </c>
      <c r="G32" s="60">
        <f t="shared" si="5"/>
        <v>2061134</v>
      </c>
      <c r="H32" s="60">
        <f t="shared" si="5"/>
        <v>2061134</v>
      </c>
      <c r="I32" s="60">
        <f t="shared" si="5"/>
        <v>2694132</v>
      </c>
      <c r="J32" s="60">
        <f t="shared" si="5"/>
        <v>1295357</v>
      </c>
      <c r="K32" s="60">
        <f t="shared" si="5"/>
        <v>3990484</v>
      </c>
      <c r="L32" s="60">
        <f t="shared" si="5"/>
        <v>7979973</v>
      </c>
      <c r="M32" s="60">
        <f t="shared" si="5"/>
        <v>963373</v>
      </c>
      <c r="N32" s="60">
        <f t="shared" si="5"/>
        <v>1025220</v>
      </c>
      <c r="O32" s="60">
        <f t="shared" si="5"/>
        <v>1167986</v>
      </c>
      <c r="P32" s="60">
        <f t="shared" si="5"/>
        <v>3156579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13197686</v>
      </c>
      <c r="V32" s="60">
        <f t="shared" si="5"/>
        <v>-29535000</v>
      </c>
      <c r="W32" s="60">
        <f t="shared" si="5"/>
        <v>42732686</v>
      </c>
      <c r="X32" s="61">
        <f>+IF(V32&lt;&gt;0,(W32/V32)*100,0)</f>
        <v>-144.68490265786355</v>
      </c>
      <c r="Y32" s="62">
        <f t="shared" si="5"/>
        <v>-39380000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560430400</v>
      </c>
      <c r="D35" s="20">
        <v>560430400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420322800</v>
      </c>
      <c r="W35" s="20">
        <v>-420322800</v>
      </c>
      <c r="X35" s="21">
        <v>-100</v>
      </c>
      <c r="Y35" s="22">
        <v>560430400</v>
      </c>
    </row>
    <row r="36" spans="1:25" ht="13.5">
      <c r="A36" s="18" t="s">
        <v>52</v>
      </c>
      <c r="B36" s="1">
        <v>0</v>
      </c>
      <c r="C36" s="19">
        <v>209021200</v>
      </c>
      <c r="D36" s="20">
        <v>209021200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156765900</v>
      </c>
      <c r="W36" s="20">
        <v>-156765900</v>
      </c>
      <c r="X36" s="21">
        <v>-100</v>
      </c>
      <c r="Y36" s="22">
        <v>209021200</v>
      </c>
    </row>
    <row r="37" spans="1:25" ht="13.5">
      <c r="A37" s="18" t="s">
        <v>53</v>
      </c>
      <c r="B37" s="1">
        <v>0</v>
      </c>
      <c r="C37" s="19">
        <v>88590866</v>
      </c>
      <c r="D37" s="20">
        <v>88590866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66443150</v>
      </c>
      <c r="W37" s="20">
        <v>-66443150</v>
      </c>
      <c r="X37" s="21">
        <v>-100</v>
      </c>
      <c r="Y37" s="22">
        <v>88590866</v>
      </c>
    </row>
    <row r="38" spans="1:25" ht="13.5">
      <c r="A38" s="18" t="s">
        <v>54</v>
      </c>
      <c r="B38" s="1">
        <v>0</v>
      </c>
      <c r="C38" s="19">
        <v>29170000</v>
      </c>
      <c r="D38" s="20">
        <v>29170000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21877500</v>
      </c>
      <c r="W38" s="20">
        <v>-21877500</v>
      </c>
      <c r="X38" s="21">
        <v>-100</v>
      </c>
      <c r="Y38" s="22">
        <v>29170000</v>
      </c>
    </row>
    <row r="39" spans="1:25" ht="13.5">
      <c r="A39" s="18" t="s">
        <v>55</v>
      </c>
      <c r="B39" s="1">
        <v>0</v>
      </c>
      <c r="C39" s="19">
        <v>53076000</v>
      </c>
      <c r="D39" s="20">
        <v>53076000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39807000</v>
      </c>
      <c r="W39" s="20">
        <v>-39807000</v>
      </c>
      <c r="X39" s="21">
        <v>-100</v>
      </c>
      <c r="Y39" s="22">
        <v>53076000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89108765</v>
      </c>
      <c r="C42" s="19">
        <v>24203556</v>
      </c>
      <c r="D42" s="20">
        <v>24203556</v>
      </c>
      <c r="E42" s="20">
        <v>51369429</v>
      </c>
      <c r="F42" s="20">
        <v>10916241</v>
      </c>
      <c r="G42" s="20">
        <v>-10538296</v>
      </c>
      <c r="H42" s="20">
        <v>51747374</v>
      </c>
      <c r="I42" s="20">
        <v>30108428</v>
      </c>
      <c r="J42" s="20">
        <v>-32749310</v>
      </c>
      <c r="K42" s="20">
        <v>-10703826</v>
      </c>
      <c r="L42" s="20">
        <v>-13344708</v>
      </c>
      <c r="M42" s="20">
        <v>146071543</v>
      </c>
      <c r="N42" s="20">
        <v>8527142</v>
      </c>
      <c r="O42" s="20">
        <v>-18939871</v>
      </c>
      <c r="P42" s="20">
        <v>135658814</v>
      </c>
      <c r="Q42" s="20">
        <v>0</v>
      </c>
      <c r="R42" s="20">
        <v>0</v>
      </c>
      <c r="S42" s="20">
        <v>0</v>
      </c>
      <c r="T42" s="20">
        <v>0</v>
      </c>
      <c r="U42" s="20">
        <v>174061480</v>
      </c>
      <c r="V42" s="20">
        <v>18152667</v>
      </c>
      <c r="W42" s="20">
        <v>155908813</v>
      </c>
      <c r="X42" s="21">
        <v>858.88</v>
      </c>
      <c r="Y42" s="22">
        <v>24203556</v>
      </c>
    </row>
    <row r="43" spans="1:25" ht="13.5">
      <c r="A43" s="18" t="s">
        <v>58</v>
      </c>
      <c r="B43" s="1">
        <v>-20022507</v>
      </c>
      <c r="C43" s="19">
        <v>-43417008</v>
      </c>
      <c r="D43" s="20">
        <v>-43417008</v>
      </c>
      <c r="E43" s="20">
        <v>-17017000</v>
      </c>
      <c r="F43" s="20">
        <v>-3290975</v>
      </c>
      <c r="G43" s="20">
        <v>6438866</v>
      </c>
      <c r="H43" s="20">
        <v>-13869109</v>
      </c>
      <c r="I43" s="20">
        <v>-27487133</v>
      </c>
      <c r="J43" s="20">
        <v>7502662</v>
      </c>
      <c r="K43" s="20">
        <v>12509596</v>
      </c>
      <c r="L43" s="20">
        <v>-7474875</v>
      </c>
      <c r="M43" s="20">
        <v>35736626</v>
      </c>
      <c r="N43" s="20">
        <v>-28525221</v>
      </c>
      <c r="O43" s="20">
        <v>20832014</v>
      </c>
      <c r="P43" s="20">
        <v>28043419</v>
      </c>
      <c r="Q43" s="20">
        <v>0</v>
      </c>
      <c r="R43" s="20">
        <v>0</v>
      </c>
      <c r="S43" s="20">
        <v>0</v>
      </c>
      <c r="T43" s="20">
        <v>0</v>
      </c>
      <c r="U43" s="20">
        <v>6699435</v>
      </c>
      <c r="V43" s="20">
        <v>-32562756</v>
      </c>
      <c r="W43" s="20">
        <v>39262191</v>
      </c>
      <c r="X43" s="21">
        <v>-120.57</v>
      </c>
      <c r="Y43" s="22">
        <v>-43417008</v>
      </c>
    </row>
    <row r="44" spans="1:25" ht="13.5">
      <c r="A44" s="18" t="s">
        <v>59</v>
      </c>
      <c r="B44" s="1">
        <v>0</v>
      </c>
      <c r="C44" s="19">
        <v>3650004</v>
      </c>
      <c r="D44" s="20">
        <v>3650004</v>
      </c>
      <c r="E44" s="20">
        <v>0</v>
      </c>
      <c r="F44" s="20">
        <v>-337091</v>
      </c>
      <c r="G44" s="20">
        <v>-1177966</v>
      </c>
      <c r="H44" s="20">
        <v>-1515057</v>
      </c>
      <c r="I44" s="20">
        <v>0</v>
      </c>
      <c r="J44" s="20">
        <v>0</v>
      </c>
      <c r="K44" s="20">
        <v>-925424</v>
      </c>
      <c r="L44" s="20">
        <v>-925424</v>
      </c>
      <c r="M44" s="20">
        <v>32032</v>
      </c>
      <c r="N44" s="20">
        <v>-315698</v>
      </c>
      <c r="O44" s="20">
        <v>-1557938</v>
      </c>
      <c r="P44" s="20">
        <v>-1841604</v>
      </c>
      <c r="Q44" s="20">
        <v>0</v>
      </c>
      <c r="R44" s="20">
        <v>0</v>
      </c>
      <c r="S44" s="20">
        <v>0</v>
      </c>
      <c r="T44" s="20">
        <v>0</v>
      </c>
      <c r="U44" s="20">
        <v>-4282085</v>
      </c>
      <c r="V44" s="20">
        <v>2737503</v>
      </c>
      <c r="W44" s="20">
        <v>-7019588</v>
      </c>
      <c r="X44" s="21">
        <v>-256.42</v>
      </c>
      <c r="Y44" s="22">
        <v>3650004</v>
      </c>
    </row>
    <row r="45" spans="1:25" ht="13.5">
      <c r="A45" s="30" t="s">
        <v>60</v>
      </c>
      <c r="B45" s="2">
        <v>69086258</v>
      </c>
      <c r="C45" s="59">
        <v>-15563448</v>
      </c>
      <c r="D45" s="60">
        <v>-15563448</v>
      </c>
      <c r="E45" s="60">
        <v>34352429</v>
      </c>
      <c r="F45" s="60">
        <v>41640604</v>
      </c>
      <c r="G45" s="60">
        <v>36363208</v>
      </c>
      <c r="H45" s="60">
        <v>36363208</v>
      </c>
      <c r="I45" s="60">
        <v>38984503</v>
      </c>
      <c r="J45" s="60">
        <v>13737855</v>
      </c>
      <c r="K45" s="60">
        <v>14618201</v>
      </c>
      <c r="L45" s="60">
        <v>14618201</v>
      </c>
      <c r="M45" s="60">
        <v>196458402</v>
      </c>
      <c r="N45" s="60">
        <v>176144625</v>
      </c>
      <c r="O45" s="60">
        <v>176478830</v>
      </c>
      <c r="P45" s="60">
        <v>176478830</v>
      </c>
      <c r="Q45" s="60">
        <v>0</v>
      </c>
      <c r="R45" s="60">
        <v>0</v>
      </c>
      <c r="S45" s="60">
        <v>0</v>
      </c>
      <c r="T45" s="60">
        <v>0</v>
      </c>
      <c r="U45" s="60">
        <v>176478830</v>
      </c>
      <c r="V45" s="60">
        <v>-11672586</v>
      </c>
      <c r="W45" s="60">
        <v>188151416</v>
      </c>
      <c r="X45" s="61">
        <v>-1611.91</v>
      </c>
      <c r="Y45" s="62">
        <v>-15563448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20600886</v>
      </c>
      <c r="C49" s="89">
        <v>16416414</v>
      </c>
      <c r="D49" s="14">
        <v>14456679</v>
      </c>
      <c r="E49" s="14">
        <v>0</v>
      </c>
      <c r="F49" s="14">
        <v>0</v>
      </c>
      <c r="G49" s="14">
        <v>0</v>
      </c>
      <c r="H49" s="14">
        <v>450079850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501553829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24100000</v>
      </c>
      <c r="D5" s="20">
        <v>24100000</v>
      </c>
      <c r="E5" s="20">
        <v>2032998</v>
      </c>
      <c r="F5" s="20">
        <v>2720882</v>
      </c>
      <c r="G5" s="20">
        <v>1943571</v>
      </c>
      <c r="H5" s="20">
        <v>6697451</v>
      </c>
      <c r="I5" s="20">
        <v>1471632</v>
      </c>
      <c r="J5" s="20">
        <v>1871679</v>
      </c>
      <c r="K5" s="20">
        <v>1930206</v>
      </c>
      <c r="L5" s="20">
        <v>5273517</v>
      </c>
      <c r="M5" s="20">
        <v>1929413</v>
      </c>
      <c r="N5" s="20">
        <v>1833872</v>
      </c>
      <c r="O5" s="20">
        <v>1951370</v>
      </c>
      <c r="P5" s="20">
        <v>5714655</v>
      </c>
      <c r="Q5" s="20">
        <v>0</v>
      </c>
      <c r="R5" s="20">
        <v>0</v>
      </c>
      <c r="S5" s="20">
        <v>0</v>
      </c>
      <c r="T5" s="20">
        <v>0</v>
      </c>
      <c r="U5" s="20">
        <v>17685623</v>
      </c>
      <c r="V5" s="20">
        <v>18075000</v>
      </c>
      <c r="W5" s="20">
        <v>-389377</v>
      </c>
      <c r="X5" s="21">
        <v>-2.15</v>
      </c>
      <c r="Y5" s="22">
        <v>24100000</v>
      </c>
    </row>
    <row r="6" spans="1:25" ht="13.5">
      <c r="A6" s="18" t="s">
        <v>31</v>
      </c>
      <c r="B6" s="1">
        <v>0</v>
      </c>
      <c r="C6" s="19">
        <v>119590000</v>
      </c>
      <c r="D6" s="20">
        <v>119590000</v>
      </c>
      <c r="E6" s="20">
        <v>11080655</v>
      </c>
      <c r="F6" s="20">
        <v>8559812</v>
      </c>
      <c r="G6" s="20">
        <v>10244687</v>
      </c>
      <c r="H6" s="20">
        <v>29885154</v>
      </c>
      <c r="I6" s="20">
        <v>11059263</v>
      </c>
      <c r="J6" s="20">
        <v>8919195</v>
      </c>
      <c r="K6" s="20">
        <v>13853003</v>
      </c>
      <c r="L6" s="20">
        <v>33831461</v>
      </c>
      <c r="M6" s="20">
        <v>9736150</v>
      </c>
      <c r="N6" s="20">
        <v>13391914</v>
      </c>
      <c r="O6" s="20">
        <v>8986974</v>
      </c>
      <c r="P6" s="20">
        <v>32115038</v>
      </c>
      <c r="Q6" s="20">
        <v>0</v>
      </c>
      <c r="R6" s="20">
        <v>0</v>
      </c>
      <c r="S6" s="20">
        <v>0</v>
      </c>
      <c r="T6" s="20">
        <v>0</v>
      </c>
      <c r="U6" s="20">
        <v>95831653</v>
      </c>
      <c r="V6" s="20">
        <v>89692500</v>
      </c>
      <c r="W6" s="20">
        <v>6139153</v>
      </c>
      <c r="X6" s="21">
        <v>6.84</v>
      </c>
      <c r="Y6" s="22">
        <v>119590000</v>
      </c>
    </row>
    <row r="7" spans="1:25" ht="13.5">
      <c r="A7" s="18" t="s">
        <v>32</v>
      </c>
      <c r="B7" s="1">
        <v>0</v>
      </c>
      <c r="C7" s="19">
        <v>0</v>
      </c>
      <c r="D7" s="20">
        <v>0</v>
      </c>
      <c r="E7" s="20">
        <v>39075</v>
      </c>
      <c r="F7" s="20">
        <v>97047</v>
      </c>
      <c r="G7" s="20">
        <v>170289</v>
      </c>
      <c r="H7" s="20">
        <v>306411</v>
      </c>
      <c r="I7" s="20">
        <v>137774</v>
      </c>
      <c r="J7" s="20">
        <v>126997</v>
      </c>
      <c r="K7" s="20">
        <v>196079</v>
      </c>
      <c r="L7" s="20">
        <v>460850</v>
      </c>
      <c r="M7" s="20">
        <v>217706</v>
      </c>
      <c r="N7" s="20">
        <v>193783</v>
      </c>
      <c r="O7" s="20">
        <v>0</v>
      </c>
      <c r="P7" s="20">
        <v>411489</v>
      </c>
      <c r="Q7" s="20">
        <v>0</v>
      </c>
      <c r="R7" s="20">
        <v>0</v>
      </c>
      <c r="S7" s="20">
        <v>0</v>
      </c>
      <c r="T7" s="20">
        <v>0</v>
      </c>
      <c r="U7" s="20">
        <v>1178750</v>
      </c>
      <c r="V7" s="20">
        <v>0</v>
      </c>
      <c r="W7" s="20">
        <v>1178750</v>
      </c>
      <c r="X7" s="21">
        <v>0</v>
      </c>
      <c r="Y7" s="22">
        <v>0</v>
      </c>
    </row>
    <row r="8" spans="1:25" ht="13.5">
      <c r="A8" s="18" t="s">
        <v>33</v>
      </c>
      <c r="B8" s="1">
        <v>0</v>
      </c>
      <c r="C8" s="19">
        <v>92409000</v>
      </c>
      <c r="D8" s="20">
        <v>92409000</v>
      </c>
      <c r="E8" s="20">
        <v>1000000</v>
      </c>
      <c r="F8" s="20">
        <v>0</v>
      </c>
      <c r="G8" s="20">
        <v>26167769</v>
      </c>
      <c r="H8" s="20">
        <v>27167769</v>
      </c>
      <c r="I8" s="20">
        <v>0</v>
      </c>
      <c r="J8" s="20">
        <v>20334216</v>
      </c>
      <c r="K8" s="20">
        <v>0</v>
      </c>
      <c r="L8" s="20">
        <v>20334216</v>
      </c>
      <c r="M8" s="20">
        <v>0</v>
      </c>
      <c r="N8" s="20">
        <v>0</v>
      </c>
      <c r="O8" s="20">
        <v>15653679</v>
      </c>
      <c r="P8" s="20">
        <v>15653679</v>
      </c>
      <c r="Q8" s="20">
        <v>0</v>
      </c>
      <c r="R8" s="20">
        <v>0</v>
      </c>
      <c r="S8" s="20">
        <v>0</v>
      </c>
      <c r="T8" s="20">
        <v>0</v>
      </c>
      <c r="U8" s="20">
        <v>63155664</v>
      </c>
      <c r="V8" s="20">
        <v>69306750</v>
      </c>
      <c r="W8" s="20">
        <v>-6151086</v>
      </c>
      <c r="X8" s="21">
        <v>-8.88</v>
      </c>
      <c r="Y8" s="22">
        <v>92409000</v>
      </c>
    </row>
    <row r="9" spans="1:25" ht="13.5">
      <c r="A9" s="18" t="s">
        <v>34</v>
      </c>
      <c r="B9" s="1">
        <v>0</v>
      </c>
      <c r="C9" s="19">
        <v>14447000</v>
      </c>
      <c r="D9" s="20">
        <v>14447000</v>
      </c>
      <c r="E9" s="20">
        <v>854653</v>
      </c>
      <c r="F9" s="20">
        <v>1431213</v>
      </c>
      <c r="G9" s="20">
        <v>944408</v>
      </c>
      <c r="H9" s="20">
        <v>3230274</v>
      </c>
      <c r="I9" s="20">
        <v>939166</v>
      </c>
      <c r="J9" s="20">
        <v>946024</v>
      </c>
      <c r="K9" s="20">
        <v>929693</v>
      </c>
      <c r="L9" s="20">
        <v>2814883</v>
      </c>
      <c r="M9" s="20">
        <v>7216426</v>
      </c>
      <c r="N9" s="20">
        <v>2201452</v>
      </c>
      <c r="O9" s="20">
        <v>1418174</v>
      </c>
      <c r="P9" s="20">
        <v>10836052</v>
      </c>
      <c r="Q9" s="20">
        <v>0</v>
      </c>
      <c r="R9" s="20">
        <v>0</v>
      </c>
      <c r="S9" s="20">
        <v>0</v>
      </c>
      <c r="T9" s="20">
        <v>0</v>
      </c>
      <c r="U9" s="20">
        <v>16881209</v>
      </c>
      <c r="V9" s="20">
        <v>10835250</v>
      </c>
      <c r="W9" s="20">
        <v>6045959</v>
      </c>
      <c r="X9" s="21">
        <v>55.8</v>
      </c>
      <c r="Y9" s="22">
        <v>14447000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250546000</v>
      </c>
      <c r="D10" s="26">
        <f t="shared" si="0"/>
        <v>250546000</v>
      </c>
      <c r="E10" s="26">
        <f t="shared" si="0"/>
        <v>15007381</v>
      </c>
      <c r="F10" s="26">
        <f t="shared" si="0"/>
        <v>12808954</v>
      </c>
      <c r="G10" s="26">
        <f t="shared" si="0"/>
        <v>39470724</v>
      </c>
      <c r="H10" s="26">
        <f t="shared" si="0"/>
        <v>67287059</v>
      </c>
      <c r="I10" s="26">
        <f t="shared" si="0"/>
        <v>13607835</v>
      </c>
      <c r="J10" s="26">
        <f t="shared" si="0"/>
        <v>32198111</v>
      </c>
      <c r="K10" s="26">
        <f t="shared" si="0"/>
        <v>16908981</v>
      </c>
      <c r="L10" s="26">
        <f t="shared" si="0"/>
        <v>62714927</v>
      </c>
      <c r="M10" s="26">
        <f t="shared" si="0"/>
        <v>19099695</v>
      </c>
      <c r="N10" s="26">
        <f t="shared" si="0"/>
        <v>17621021</v>
      </c>
      <c r="O10" s="26">
        <f t="shared" si="0"/>
        <v>28010197</v>
      </c>
      <c r="P10" s="26">
        <f t="shared" si="0"/>
        <v>64730913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194732899</v>
      </c>
      <c r="V10" s="26">
        <f t="shared" si="0"/>
        <v>187909500</v>
      </c>
      <c r="W10" s="26">
        <f t="shared" si="0"/>
        <v>6823399</v>
      </c>
      <c r="X10" s="27">
        <f>+IF(V10&lt;&gt;0,(W10/V10)*100,0)</f>
        <v>3.631215558553453</v>
      </c>
      <c r="Y10" s="28">
        <f t="shared" si="0"/>
        <v>250546000</v>
      </c>
    </row>
    <row r="11" spans="1:25" ht="13.5">
      <c r="A11" s="18" t="s">
        <v>35</v>
      </c>
      <c r="B11" s="1">
        <v>0</v>
      </c>
      <c r="C11" s="19">
        <v>88859000</v>
      </c>
      <c r="D11" s="20">
        <v>88859000</v>
      </c>
      <c r="E11" s="20">
        <v>7544846</v>
      </c>
      <c r="F11" s="20">
        <v>6565121</v>
      </c>
      <c r="G11" s="20">
        <v>5481185</v>
      </c>
      <c r="H11" s="20">
        <v>19591152</v>
      </c>
      <c r="I11" s="20">
        <v>5296657</v>
      </c>
      <c r="J11" s="20">
        <v>5703316</v>
      </c>
      <c r="K11" s="20">
        <v>6722927</v>
      </c>
      <c r="L11" s="20">
        <v>17722900</v>
      </c>
      <c r="M11" s="20">
        <v>6314417</v>
      </c>
      <c r="N11" s="20">
        <v>5589384</v>
      </c>
      <c r="O11" s="20">
        <v>6153505</v>
      </c>
      <c r="P11" s="20">
        <v>18057306</v>
      </c>
      <c r="Q11" s="20">
        <v>0</v>
      </c>
      <c r="R11" s="20">
        <v>0</v>
      </c>
      <c r="S11" s="20">
        <v>0</v>
      </c>
      <c r="T11" s="20">
        <v>0</v>
      </c>
      <c r="U11" s="20">
        <v>55371358</v>
      </c>
      <c r="V11" s="20">
        <v>66644250</v>
      </c>
      <c r="W11" s="20">
        <v>-11272892</v>
      </c>
      <c r="X11" s="21">
        <v>-16.92</v>
      </c>
      <c r="Y11" s="22">
        <v>88859000</v>
      </c>
    </row>
    <row r="12" spans="1:25" ht="13.5">
      <c r="A12" s="18" t="s">
        <v>36</v>
      </c>
      <c r="B12" s="1">
        <v>0</v>
      </c>
      <c r="C12" s="19">
        <v>9339120</v>
      </c>
      <c r="D12" s="20">
        <v>9339120</v>
      </c>
      <c r="E12" s="20">
        <v>774143</v>
      </c>
      <c r="F12" s="20">
        <v>722033</v>
      </c>
      <c r="G12" s="20">
        <v>724005</v>
      </c>
      <c r="H12" s="20">
        <v>2220181</v>
      </c>
      <c r="I12" s="20">
        <v>736898</v>
      </c>
      <c r="J12" s="20">
        <v>724005</v>
      </c>
      <c r="K12" s="20">
        <v>1284790</v>
      </c>
      <c r="L12" s="20">
        <v>2745693</v>
      </c>
      <c r="M12" s="20">
        <v>949999</v>
      </c>
      <c r="N12" s="20">
        <v>799901</v>
      </c>
      <c r="O12" s="20">
        <v>897641</v>
      </c>
      <c r="P12" s="20">
        <v>2647541</v>
      </c>
      <c r="Q12" s="20">
        <v>0</v>
      </c>
      <c r="R12" s="20">
        <v>0</v>
      </c>
      <c r="S12" s="20">
        <v>0</v>
      </c>
      <c r="T12" s="20">
        <v>0</v>
      </c>
      <c r="U12" s="20">
        <v>7613415</v>
      </c>
      <c r="V12" s="20">
        <v>7004340</v>
      </c>
      <c r="W12" s="20">
        <v>609075</v>
      </c>
      <c r="X12" s="21">
        <v>8.7</v>
      </c>
      <c r="Y12" s="22">
        <v>9339120</v>
      </c>
    </row>
    <row r="13" spans="1:25" ht="13.5">
      <c r="A13" s="18" t="s">
        <v>99</v>
      </c>
      <c r="B13" s="1">
        <v>0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0</v>
      </c>
      <c r="Y13" s="22">
        <v>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3826</v>
      </c>
      <c r="K14" s="20">
        <v>0</v>
      </c>
      <c r="L14" s="20">
        <v>3826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3826</v>
      </c>
      <c r="V14" s="20">
        <v>0</v>
      </c>
      <c r="W14" s="20">
        <v>3826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57963000</v>
      </c>
      <c r="D15" s="20">
        <v>57963000</v>
      </c>
      <c r="E15" s="20">
        <v>69726</v>
      </c>
      <c r="F15" s="20">
        <v>7593071</v>
      </c>
      <c r="G15" s="20">
        <v>7769592</v>
      </c>
      <c r="H15" s="20">
        <v>15432389</v>
      </c>
      <c r="I15" s="20">
        <v>4224979</v>
      </c>
      <c r="J15" s="20">
        <v>4293394</v>
      </c>
      <c r="K15" s="20">
        <v>4065895</v>
      </c>
      <c r="L15" s="20">
        <v>12584268</v>
      </c>
      <c r="M15" s="20">
        <v>4187360</v>
      </c>
      <c r="N15" s="20">
        <v>4453177</v>
      </c>
      <c r="O15" s="20">
        <v>3960028</v>
      </c>
      <c r="P15" s="20">
        <v>12600565</v>
      </c>
      <c r="Q15" s="20">
        <v>0</v>
      </c>
      <c r="R15" s="20">
        <v>0</v>
      </c>
      <c r="S15" s="20">
        <v>0</v>
      </c>
      <c r="T15" s="20">
        <v>0</v>
      </c>
      <c r="U15" s="20">
        <v>40617222</v>
      </c>
      <c r="V15" s="20">
        <v>43472250</v>
      </c>
      <c r="W15" s="20">
        <v>-2855028</v>
      </c>
      <c r="X15" s="21">
        <v>-6.57</v>
      </c>
      <c r="Y15" s="22">
        <v>57963000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1000000</v>
      </c>
      <c r="F16" s="20">
        <v>0</v>
      </c>
      <c r="G16" s="20">
        <v>0</v>
      </c>
      <c r="H16" s="20">
        <v>1000000</v>
      </c>
      <c r="I16" s="20">
        <v>0</v>
      </c>
      <c r="J16" s="20">
        <v>0</v>
      </c>
      <c r="K16" s="20">
        <v>0</v>
      </c>
      <c r="L16" s="20">
        <v>0</v>
      </c>
      <c r="M16" s="20">
        <v>43969</v>
      </c>
      <c r="N16" s="20">
        <v>73134</v>
      </c>
      <c r="O16" s="20">
        <v>480986</v>
      </c>
      <c r="P16" s="20">
        <v>598089</v>
      </c>
      <c r="Q16" s="20">
        <v>0</v>
      </c>
      <c r="R16" s="20">
        <v>0</v>
      </c>
      <c r="S16" s="20">
        <v>0</v>
      </c>
      <c r="T16" s="20">
        <v>0</v>
      </c>
      <c r="U16" s="20">
        <v>1598089</v>
      </c>
      <c r="V16" s="20">
        <v>0</v>
      </c>
      <c r="W16" s="20">
        <v>1598089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94384880</v>
      </c>
      <c r="D17" s="20">
        <v>94384880</v>
      </c>
      <c r="E17" s="20">
        <v>1491155</v>
      </c>
      <c r="F17" s="20">
        <v>3596688</v>
      </c>
      <c r="G17" s="20">
        <v>2760019</v>
      </c>
      <c r="H17" s="20">
        <v>7847862</v>
      </c>
      <c r="I17" s="20">
        <v>2091687</v>
      </c>
      <c r="J17" s="20">
        <v>2482021</v>
      </c>
      <c r="K17" s="20">
        <v>2002087</v>
      </c>
      <c r="L17" s="20">
        <v>6575795</v>
      </c>
      <c r="M17" s="20">
        <v>1896103</v>
      </c>
      <c r="N17" s="20">
        <v>3381072</v>
      </c>
      <c r="O17" s="20">
        <v>2573867</v>
      </c>
      <c r="P17" s="20">
        <v>7851042</v>
      </c>
      <c r="Q17" s="20">
        <v>0</v>
      </c>
      <c r="R17" s="20">
        <v>0</v>
      </c>
      <c r="S17" s="20">
        <v>0</v>
      </c>
      <c r="T17" s="20">
        <v>0</v>
      </c>
      <c r="U17" s="20">
        <v>22274699</v>
      </c>
      <c r="V17" s="20">
        <v>70788660</v>
      </c>
      <c r="W17" s="20">
        <v>-48513961</v>
      </c>
      <c r="X17" s="21">
        <v>-68.53</v>
      </c>
      <c r="Y17" s="22">
        <v>94384880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250546000</v>
      </c>
      <c r="D18" s="33">
        <f t="shared" si="1"/>
        <v>250546000</v>
      </c>
      <c r="E18" s="33">
        <f t="shared" si="1"/>
        <v>10879870</v>
      </c>
      <c r="F18" s="33">
        <f t="shared" si="1"/>
        <v>18476913</v>
      </c>
      <c r="G18" s="33">
        <f t="shared" si="1"/>
        <v>16734801</v>
      </c>
      <c r="H18" s="33">
        <f t="shared" si="1"/>
        <v>46091584</v>
      </c>
      <c r="I18" s="33">
        <f t="shared" si="1"/>
        <v>12350221</v>
      </c>
      <c r="J18" s="33">
        <f t="shared" si="1"/>
        <v>13206562</v>
      </c>
      <c r="K18" s="33">
        <f t="shared" si="1"/>
        <v>14075699</v>
      </c>
      <c r="L18" s="33">
        <f t="shared" si="1"/>
        <v>39632482</v>
      </c>
      <c r="M18" s="33">
        <f t="shared" si="1"/>
        <v>13391848</v>
      </c>
      <c r="N18" s="33">
        <f t="shared" si="1"/>
        <v>14296668</v>
      </c>
      <c r="O18" s="33">
        <f t="shared" si="1"/>
        <v>14066027</v>
      </c>
      <c r="P18" s="33">
        <f t="shared" si="1"/>
        <v>41754543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127478609</v>
      </c>
      <c r="V18" s="33">
        <f t="shared" si="1"/>
        <v>187909500</v>
      </c>
      <c r="W18" s="33">
        <f t="shared" si="1"/>
        <v>-60430891</v>
      </c>
      <c r="X18" s="27">
        <f>+IF(V18&lt;&gt;0,(W18/V18)*100,0)</f>
        <v>-32.15957202802413</v>
      </c>
      <c r="Y18" s="34">
        <f t="shared" si="1"/>
        <v>250546000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0</v>
      </c>
      <c r="D19" s="37">
        <f t="shared" si="2"/>
        <v>0</v>
      </c>
      <c r="E19" s="37">
        <f t="shared" si="2"/>
        <v>4127511</v>
      </c>
      <c r="F19" s="37">
        <f t="shared" si="2"/>
        <v>-5667959</v>
      </c>
      <c r="G19" s="37">
        <f t="shared" si="2"/>
        <v>22735923</v>
      </c>
      <c r="H19" s="37">
        <f t="shared" si="2"/>
        <v>21195475</v>
      </c>
      <c r="I19" s="37">
        <f t="shared" si="2"/>
        <v>1257614</v>
      </c>
      <c r="J19" s="37">
        <f t="shared" si="2"/>
        <v>18991549</v>
      </c>
      <c r="K19" s="37">
        <f t="shared" si="2"/>
        <v>2833282</v>
      </c>
      <c r="L19" s="37">
        <f t="shared" si="2"/>
        <v>23082445</v>
      </c>
      <c r="M19" s="37">
        <f t="shared" si="2"/>
        <v>5707847</v>
      </c>
      <c r="N19" s="37">
        <f t="shared" si="2"/>
        <v>3324353</v>
      </c>
      <c r="O19" s="37">
        <f t="shared" si="2"/>
        <v>13944170</v>
      </c>
      <c r="P19" s="37">
        <f t="shared" si="2"/>
        <v>22976370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67254290</v>
      </c>
      <c r="V19" s="37">
        <f>IF(D10=D18,0,V10-V18)</f>
        <v>0</v>
      </c>
      <c r="W19" s="37">
        <f t="shared" si="2"/>
        <v>67254290</v>
      </c>
      <c r="X19" s="38">
        <f>+IF(V19&lt;&gt;0,(W19/V19)*100,0)</f>
        <v>0</v>
      </c>
      <c r="Y19" s="39">
        <f t="shared" si="2"/>
        <v>0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7000000</v>
      </c>
      <c r="K20" s="20">
        <v>0</v>
      </c>
      <c r="L20" s="20">
        <v>7000000</v>
      </c>
      <c r="M20" s="20">
        <v>0</v>
      </c>
      <c r="N20" s="20">
        <v>0</v>
      </c>
      <c r="O20" s="20">
        <v>6113000</v>
      </c>
      <c r="P20" s="20">
        <v>6113000</v>
      </c>
      <c r="Q20" s="20">
        <v>0</v>
      </c>
      <c r="R20" s="20">
        <v>0</v>
      </c>
      <c r="S20" s="20">
        <v>0</v>
      </c>
      <c r="T20" s="20">
        <v>0</v>
      </c>
      <c r="U20" s="20">
        <v>13113000</v>
      </c>
      <c r="V20" s="20">
        <v>0</v>
      </c>
      <c r="W20" s="20">
        <v>13113000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0</v>
      </c>
      <c r="D22" s="48">
        <f t="shared" si="3"/>
        <v>0</v>
      </c>
      <c r="E22" s="48">
        <f t="shared" si="3"/>
        <v>4127511</v>
      </c>
      <c r="F22" s="48">
        <f t="shared" si="3"/>
        <v>-5667959</v>
      </c>
      <c r="G22" s="48">
        <f t="shared" si="3"/>
        <v>22735923</v>
      </c>
      <c r="H22" s="48">
        <f t="shared" si="3"/>
        <v>21195475</v>
      </c>
      <c r="I22" s="48">
        <f t="shared" si="3"/>
        <v>1257614</v>
      </c>
      <c r="J22" s="48">
        <f t="shared" si="3"/>
        <v>25991549</v>
      </c>
      <c r="K22" s="48">
        <f t="shared" si="3"/>
        <v>2833282</v>
      </c>
      <c r="L22" s="48">
        <f t="shared" si="3"/>
        <v>30082445</v>
      </c>
      <c r="M22" s="48">
        <f t="shared" si="3"/>
        <v>5707847</v>
      </c>
      <c r="N22" s="48">
        <f t="shared" si="3"/>
        <v>3324353</v>
      </c>
      <c r="O22" s="48">
        <f t="shared" si="3"/>
        <v>20057170</v>
      </c>
      <c r="P22" s="48">
        <f t="shared" si="3"/>
        <v>29089370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80367290</v>
      </c>
      <c r="V22" s="48">
        <f t="shared" si="3"/>
        <v>0</v>
      </c>
      <c r="W22" s="48">
        <f t="shared" si="3"/>
        <v>80367290</v>
      </c>
      <c r="X22" s="49">
        <f>+IF(V22&lt;&gt;0,(W22/V22)*100,0)</f>
        <v>0</v>
      </c>
      <c r="Y22" s="50">
        <f t="shared" si="3"/>
        <v>0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0</v>
      </c>
      <c r="D24" s="37">
        <f t="shared" si="4"/>
        <v>0</v>
      </c>
      <c r="E24" s="37">
        <f t="shared" si="4"/>
        <v>4127511</v>
      </c>
      <c r="F24" s="37">
        <f t="shared" si="4"/>
        <v>-5667959</v>
      </c>
      <c r="G24" s="37">
        <f t="shared" si="4"/>
        <v>22735923</v>
      </c>
      <c r="H24" s="37">
        <f t="shared" si="4"/>
        <v>21195475</v>
      </c>
      <c r="I24" s="37">
        <f t="shared" si="4"/>
        <v>1257614</v>
      </c>
      <c r="J24" s="37">
        <f t="shared" si="4"/>
        <v>25991549</v>
      </c>
      <c r="K24" s="37">
        <f t="shared" si="4"/>
        <v>2833282</v>
      </c>
      <c r="L24" s="37">
        <f t="shared" si="4"/>
        <v>30082445</v>
      </c>
      <c r="M24" s="37">
        <f t="shared" si="4"/>
        <v>5707847</v>
      </c>
      <c r="N24" s="37">
        <f t="shared" si="4"/>
        <v>3324353</v>
      </c>
      <c r="O24" s="37">
        <f t="shared" si="4"/>
        <v>20057170</v>
      </c>
      <c r="P24" s="37">
        <f t="shared" si="4"/>
        <v>29089370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80367290</v>
      </c>
      <c r="V24" s="37">
        <f t="shared" si="4"/>
        <v>0</v>
      </c>
      <c r="W24" s="37">
        <f t="shared" si="4"/>
        <v>80367290</v>
      </c>
      <c r="X24" s="38">
        <f>+IF(V24&lt;&gt;0,(W24/V24)*100,0)</f>
        <v>0</v>
      </c>
      <c r="Y24" s="39">
        <f t="shared" si="4"/>
        <v>0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62585000</v>
      </c>
      <c r="D27" s="60">
        <v>62585000</v>
      </c>
      <c r="E27" s="60">
        <v>0</v>
      </c>
      <c r="F27" s="60">
        <v>0</v>
      </c>
      <c r="G27" s="60">
        <v>0</v>
      </c>
      <c r="H27" s="60">
        <v>0</v>
      </c>
      <c r="I27" s="60">
        <v>159962</v>
      </c>
      <c r="J27" s="60">
        <v>986795</v>
      </c>
      <c r="K27" s="60">
        <v>0</v>
      </c>
      <c r="L27" s="60">
        <v>1146757</v>
      </c>
      <c r="M27" s="60">
        <v>428443</v>
      </c>
      <c r="N27" s="60">
        <v>1782684</v>
      </c>
      <c r="O27" s="60">
        <v>4122335</v>
      </c>
      <c r="P27" s="60">
        <v>6333462</v>
      </c>
      <c r="Q27" s="60">
        <v>0</v>
      </c>
      <c r="R27" s="60">
        <v>0</v>
      </c>
      <c r="S27" s="60">
        <v>0</v>
      </c>
      <c r="T27" s="60">
        <v>0</v>
      </c>
      <c r="U27" s="60">
        <v>7480219</v>
      </c>
      <c r="V27" s="60">
        <v>46938750</v>
      </c>
      <c r="W27" s="60">
        <v>-39458531</v>
      </c>
      <c r="X27" s="61">
        <v>-84.06</v>
      </c>
      <c r="Y27" s="62">
        <v>62585000</v>
      </c>
    </row>
    <row r="28" spans="1:25" ht="13.5">
      <c r="A28" s="63" t="s">
        <v>43</v>
      </c>
      <c r="B28" s="1">
        <v>0</v>
      </c>
      <c r="C28" s="19">
        <v>29333000</v>
      </c>
      <c r="D28" s="20">
        <v>29333000</v>
      </c>
      <c r="E28" s="20">
        <v>0</v>
      </c>
      <c r="F28" s="20">
        <v>0</v>
      </c>
      <c r="G28" s="20">
        <v>8000000</v>
      </c>
      <c r="H28" s="20">
        <v>8000000</v>
      </c>
      <c r="I28" s="20">
        <v>0</v>
      </c>
      <c r="J28" s="20">
        <v>7000000</v>
      </c>
      <c r="K28" s="20">
        <v>0</v>
      </c>
      <c r="L28" s="20">
        <v>7000000</v>
      </c>
      <c r="M28" s="20">
        <v>0</v>
      </c>
      <c r="N28" s="20">
        <v>0</v>
      </c>
      <c r="O28" s="20">
        <v>3906443</v>
      </c>
      <c r="P28" s="20">
        <v>3906443</v>
      </c>
      <c r="Q28" s="20">
        <v>0</v>
      </c>
      <c r="R28" s="20">
        <v>0</v>
      </c>
      <c r="S28" s="20">
        <v>0</v>
      </c>
      <c r="T28" s="20">
        <v>0</v>
      </c>
      <c r="U28" s="20">
        <v>18906443</v>
      </c>
      <c r="V28" s="20">
        <v>21999750</v>
      </c>
      <c r="W28" s="20">
        <v>-3093307</v>
      </c>
      <c r="X28" s="21">
        <v>-14.06</v>
      </c>
      <c r="Y28" s="22">
        <v>29333000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33252000</v>
      </c>
      <c r="D31" s="20">
        <v>33252000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215321</v>
      </c>
      <c r="P31" s="20">
        <v>215321</v>
      </c>
      <c r="Q31" s="20">
        <v>0</v>
      </c>
      <c r="R31" s="20">
        <v>0</v>
      </c>
      <c r="S31" s="20">
        <v>0</v>
      </c>
      <c r="T31" s="20">
        <v>0</v>
      </c>
      <c r="U31" s="20">
        <v>215321</v>
      </c>
      <c r="V31" s="20">
        <v>24939000</v>
      </c>
      <c r="W31" s="20">
        <v>-24723679</v>
      </c>
      <c r="X31" s="21">
        <v>-99.14</v>
      </c>
      <c r="Y31" s="22">
        <v>33252000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62585000</v>
      </c>
      <c r="D32" s="60">
        <f t="shared" si="5"/>
        <v>62585000</v>
      </c>
      <c r="E32" s="60">
        <f t="shared" si="5"/>
        <v>0</v>
      </c>
      <c r="F32" s="60">
        <f t="shared" si="5"/>
        <v>0</v>
      </c>
      <c r="G32" s="60">
        <f t="shared" si="5"/>
        <v>8000000</v>
      </c>
      <c r="H32" s="60">
        <f t="shared" si="5"/>
        <v>8000000</v>
      </c>
      <c r="I32" s="60">
        <f t="shared" si="5"/>
        <v>0</v>
      </c>
      <c r="J32" s="60">
        <f t="shared" si="5"/>
        <v>7000000</v>
      </c>
      <c r="K32" s="60">
        <f t="shared" si="5"/>
        <v>0</v>
      </c>
      <c r="L32" s="60">
        <f t="shared" si="5"/>
        <v>7000000</v>
      </c>
      <c r="M32" s="60">
        <f t="shared" si="5"/>
        <v>0</v>
      </c>
      <c r="N32" s="60">
        <f t="shared" si="5"/>
        <v>0</v>
      </c>
      <c r="O32" s="60">
        <f t="shared" si="5"/>
        <v>4121764</v>
      </c>
      <c r="P32" s="60">
        <f t="shared" si="5"/>
        <v>4121764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19121764</v>
      </c>
      <c r="V32" s="60">
        <f t="shared" si="5"/>
        <v>46938750</v>
      </c>
      <c r="W32" s="60">
        <f t="shared" si="5"/>
        <v>-27816986</v>
      </c>
      <c r="X32" s="61">
        <f>+IF(V32&lt;&gt;0,(W32/V32)*100,0)</f>
        <v>-59.26230672951453</v>
      </c>
      <c r="Y32" s="62">
        <f t="shared" si="5"/>
        <v>62585000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126661462</v>
      </c>
      <c r="J35" s="20">
        <v>123523080</v>
      </c>
      <c r="K35" s="20">
        <v>0</v>
      </c>
      <c r="L35" s="20">
        <v>250184542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250184542</v>
      </c>
      <c r="V35" s="20">
        <v>0</v>
      </c>
      <c r="W35" s="20">
        <v>250184542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62585</v>
      </c>
      <c r="D36" s="20">
        <v>62585</v>
      </c>
      <c r="E36" s="20">
        <v>0</v>
      </c>
      <c r="F36" s="20">
        <v>0</v>
      </c>
      <c r="G36" s="20">
        <v>0</v>
      </c>
      <c r="H36" s="20">
        <v>0</v>
      </c>
      <c r="I36" s="20">
        <v>304658583</v>
      </c>
      <c r="J36" s="20">
        <v>294270209</v>
      </c>
      <c r="K36" s="20">
        <v>0</v>
      </c>
      <c r="L36" s="20">
        <v>598928792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598928792</v>
      </c>
      <c r="V36" s="20">
        <v>46939</v>
      </c>
      <c r="W36" s="20">
        <v>598881853</v>
      </c>
      <c r="X36" s="21">
        <v>1275872.63</v>
      </c>
      <c r="Y36" s="22">
        <v>62585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-268649199</v>
      </c>
      <c r="J37" s="20">
        <v>-270530188</v>
      </c>
      <c r="K37" s="20">
        <v>0</v>
      </c>
      <c r="L37" s="20">
        <v>-539179387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-539179387</v>
      </c>
      <c r="V37" s="20">
        <v>0</v>
      </c>
      <c r="W37" s="20">
        <v>-539179387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187983725</v>
      </c>
      <c r="J38" s="20">
        <v>185177487</v>
      </c>
      <c r="K38" s="20">
        <v>0</v>
      </c>
      <c r="L38" s="20">
        <v>373161212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373161212</v>
      </c>
      <c r="V38" s="20">
        <v>0</v>
      </c>
      <c r="W38" s="20">
        <v>373161212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62585</v>
      </c>
      <c r="D39" s="20">
        <v>62585</v>
      </c>
      <c r="E39" s="20">
        <v>0</v>
      </c>
      <c r="F39" s="20">
        <v>0</v>
      </c>
      <c r="G39" s="20">
        <v>0</v>
      </c>
      <c r="H39" s="20">
        <v>0</v>
      </c>
      <c r="I39" s="20">
        <v>10918053</v>
      </c>
      <c r="J39" s="20">
        <v>5614090</v>
      </c>
      <c r="K39" s="20">
        <v>0</v>
      </c>
      <c r="L39" s="20">
        <v>16532143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16532143</v>
      </c>
      <c r="V39" s="20">
        <v>46939</v>
      </c>
      <c r="W39" s="20">
        <v>16485204</v>
      </c>
      <c r="X39" s="21">
        <v>35120.48</v>
      </c>
      <c r="Y39" s="22">
        <v>62585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46629849</v>
      </c>
      <c r="C42" s="19">
        <v>40464</v>
      </c>
      <c r="D42" s="20">
        <v>40464</v>
      </c>
      <c r="E42" s="20">
        <v>5088441</v>
      </c>
      <c r="F42" s="20">
        <v>-5774184</v>
      </c>
      <c r="G42" s="20">
        <v>23546159</v>
      </c>
      <c r="H42" s="20">
        <v>22860416</v>
      </c>
      <c r="I42" s="20">
        <v>1090213</v>
      </c>
      <c r="J42" s="20">
        <v>26466871</v>
      </c>
      <c r="K42" s="20">
        <v>1784925</v>
      </c>
      <c r="L42" s="20">
        <v>29342009</v>
      </c>
      <c r="M42" s="20">
        <v>2760070</v>
      </c>
      <c r="N42" s="20">
        <v>-3709521</v>
      </c>
      <c r="O42" s="20">
        <v>0</v>
      </c>
      <c r="P42" s="20">
        <v>-949451</v>
      </c>
      <c r="Q42" s="20">
        <v>0</v>
      </c>
      <c r="R42" s="20">
        <v>0</v>
      </c>
      <c r="S42" s="20">
        <v>0</v>
      </c>
      <c r="T42" s="20">
        <v>0</v>
      </c>
      <c r="U42" s="20">
        <v>51252974</v>
      </c>
      <c r="V42" s="20">
        <v>30348</v>
      </c>
      <c r="W42" s="20">
        <v>51222626</v>
      </c>
      <c r="X42" s="21">
        <v>168784.19</v>
      </c>
      <c r="Y42" s="22">
        <v>40464</v>
      </c>
    </row>
    <row r="43" spans="1:25" ht="13.5">
      <c r="A43" s="18" t="s">
        <v>58</v>
      </c>
      <c r="B43" s="1">
        <v>-18399379</v>
      </c>
      <c r="C43" s="19">
        <v>-36264</v>
      </c>
      <c r="D43" s="20">
        <v>-36264</v>
      </c>
      <c r="E43" s="20">
        <v>-1000000</v>
      </c>
      <c r="F43" s="20">
        <v>0</v>
      </c>
      <c r="G43" s="20">
        <v>-22550000</v>
      </c>
      <c r="H43" s="20">
        <v>-23550000</v>
      </c>
      <c r="I43" s="20">
        <v>0</v>
      </c>
      <c r="J43" s="20">
        <v>-7986795</v>
      </c>
      <c r="K43" s="20">
        <v>-18000000</v>
      </c>
      <c r="L43" s="20">
        <v>-25986795</v>
      </c>
      <c r="M43" s="20">
        <v>0</v>
      </c>
      <c r="N43" s="20">
        <v>-1782684</v>
      </c>
      <c r="O43" s="20">
        <v>0</v>
      </c>
      <c r="P43" s="20">
        <v>-1782684</v>
      </c>
      <c r="Q43" s="20">
        <v>0</v>
      </c>
      <c r="R43" s="20">
        <v>0</v>
      </c>
      <c r="S43" s="20">
        <v>0</v>
      </c>
      <c r="T43" s="20">
        <v>0</v>
      </c>
      <c r="U43" s="20">
        <v>-51319479</v>
      </c>
      <c r="V43" s="20">
        <v>-27198</v>
      </c>
      <c r="W43" s="20">
        <v>-51292281</v>
      </c>
      <c r="X43" s="21">
        <v>188588.43</v>
      </c>
      <c r="Y43" s="22">
        <v>-36264</v>
      </c>
    </row>
    <row r="44" spans="1:25" ht="13.5">
      <c r="A44" s="18" t="s">
        <v>59</v>
      </c>
      <c r="B44" s="1">
        <v>0</v>
      </c>
      <c r="C44" s="19">
        <v>-4200</v>
      </c>
      <c r="D44" s="20">
        <v>-4200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-3150</v>
      </c>
      <c r="W44" s="20">
        <v>3150</v>
      </c>
      <c r="X44" s="21">
        <v>-100</v>
      </c>
      <c r="Y44" s="22">
        <v>-4200</v>
      </c>
    </row>
    <row r="45" spans="1:25" ht="13.5">
      <c r="A45" s="30" t="s">
        <v>60</v>
      </c>
      <c r="B45" s="2">
        <v>28230470</v>
      </c>
      <c r="C45" s="59">
        <v>0</v>
      </c>
      <c r="D45" s="60">
        <v>0</v>
      </c>
      <c r="E45" s="60">
        <v>11130098</v>
      </c>
      <c r="F45" s="60">
        <v>5355914</v>
      </c>
      <c r="G45" s="60">
        <v>6352073</v>
      </c>
      <c r="H45" s="60">
        <v>6352073</v>
      </c>
      <c r="I45" s="60">
        <v>7442286</v>
      </c>
      <c r="J45" s="60">
        <v>25922362</v>
      </c>
      <c r="K45" s="60">
        <v>9707287</v>
      </c>
      <c r="L45" s="60">
        <v>9707287</v>
      </c>
      <c r="M45" s="60">
        <v>12467357</v>
      </c>
      <c r="N45" s="60">
        <v>6975152</v>
      </c>
      <c r="O45" s="60">
        <v>6975152</v>
      </c>
      <c r="P45" s="60">
        <v>6975152</v>
      </c>
      <c r="Q45" s="60">
        <v>0</v>
      </c>
      <c r="R45" s="60">
        <v>0</v>
      </c>
      <c r="S45" s="60">
        <v>0</v>
      </c>
      <c r="T45" s="60">
        <v>0</v>
      </c>
      <c r="U45" s="60">
        <v>6975152</v>
      </c>
      <c r="V45" s="60">
        <v>0</v>
      </c>
      <c r="W45" s="60">
        <v>6975152</v>
      </c>
      <c r="X45" s="61">
        <v>0</v>
      </c>
      <c r="Y45" s="62">
        <v>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28871857</v>
      </c>
      <c r="C49" s="89">
        <v>17745049</v>
      </c>
      <c r="D49" s="14">
        <v>7891657</v>
      </c>
      <c r="E49" s="14">
        <v>0</v>
      </c>
      <c r="F49" s="14">
        <v>0</v>
      </c>
      <c r="G49" s="14">
        <v>0</v>
      </c>
      <c r="H49" s="14">
        <v>4489325</v>
      </c>
      <c r="I49" s="14">
        <v>0</v>
      </c>
      <c r="J49" s="14">
        <v>0</v>
      </c>
      <c r="K49" s="14">
        <v>0</v>
      </c>
      <c r="L49" s="14">
        <v>4826685</v>
      </c>
      <c r="M49" s="14">
        <v>0</v>
      </c>
      <c r="N49" s="14">
        <v>0</v>
      </c>
      <c r="O49" s="14">
        <v>0</v>
      </c>
      <c r="P49" s="14">
        <v>2733734</v>
      </c>
      <c r="Q49" s="14">
        <v>0</v>
      </c>
      <c r="R49" s="14">
        <v>0</v>
      </c>
      <c r="S49" s="14">
        <v>0</v>
      </c>
      <c r="T49" s="14">
        <v>0</v>
      </c>
      <c r="U49" s="14">
        <v>3044467</v>
      </c>
      <c r="V49" s="14">
        <v>98319298</v>
      </c>
      <c r="W49" s="14">
        <v>167922072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632929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632929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9000089</v>
      </c>
      <c r="C5" s="19">
        <v>12677413</v>
      </c>
      <c r="D5" s="20">
        <v>12677413</v>
      </c>
      <c r="E5" s="20">
        <v>1101855</v>
      </c>
      <c r="F5" s="20">
        <v>1078663</v>
      </c>
      <c r="G5" s="20">
        <v>1089883</v>
      </c>
      <c r="H5" s="20">
        <v>3270401</v>
      </c>
      <c r="I5" s="20">
        <v>989860</v>
      </c>
      <c r="J5" s="20">
        <v>814210</v>
      </c>
      <c r="K5" s="20">
        <v>814226</v>
      </c>
      <c r="L5" s="20">
        <v>2618296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5888697</v>
      </c>
      <c r="V5" s="20">
        <v>9508060</v>
      </c>
      <c r="W5" s="20">
        <v>-3619363</v>
      </c>
      <c r="X5" s="21">
        <v>-38.07</v>
      </c>
      <c r="Y5" s="22">
        <v>12677413</v>
      </c>
    </row>
    <row r="6" spans="1:25" ht="13.5">
      <c r="A6" s="18" t="s">
        <v>31</v>
      </c>
      <c r="B6" s="1">
        <v>37094435</v>
      </c>
      <c r="C6" s="19">
        <v>48852520</v>
      </c>
      <c r="D6" s="20">
        <v>48852520</v>
      </c>
      <c r="E6" s="20">
        <v>3197534</v>
      </c>
      <c r="F6" s="20">
        <v>3119607</v>
      </c>
      <c r="G6" s="20">
        <v>3015849</v>
      </c>
      <c r="H6" s="20">
        <v>9332990</v>
      </c>
      <c r="I6" s="20">
        <v>3888473</v>
      </c>
      <c r="J6" s="20">
        <v>3605848</v>
      </c>
      <c r="K6" s="20">
        <v>4799488</v>
      </c>
      <c r="L6" s="20">
        <v>12293809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21626799</v>
      </c>
      <c r="V6" s="20">
        <v>36639390</v>
      </c>
      <c r="W6" s="20">
        <v>-15012591</v>
      </c>
      <c r="X6" s="21">
        <v>-40.97</v>
      </c>
      <c r="Y6" s="22">
        <v>48852520</v>
      </c>
    </row>
    <row r="7" spans="1:25" ht="13.5">
      <c r="A7" s="18" t="s">
        <v>32</v>
      </c>
      <c r="B7" s="1">
        <v>681754</v>
      </c>
      <c r="C7" s="19">
        <v>200000</v>
      </c>
      <c r="D7" s="20">
        <v>200000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150000</v>
      </c>
      <c r="W7" s="20">
        <v>-150000</v>
      </c>
      <c r="X7" s="21">
        <v>-100</v>
      </c>
      <c r="Y7" s="22">
        <v>200000</v>
      </c>
    </row>
    <row r="8" spans="1:25" ht="13.5">
      <c r="A8" s="18" t="s">
        <v>33</v>
      </c>
      <c r="B8" s="1">
        <v>61246935</v>
      </c>
      <c r="C8" s="19">
        <v>62482140</v>
      </c>
      <c r="D8" s="20">
        <v>62482140</v>
      </c>
      <c r="E8" s="20">
        <v>25060468</v>
      </c>
      <c r="F8" s="20">
        <v>1423543</v>
      </c>
      <c r="G8" s="20">
        <v>988633</v>
      </c>
      <c r="H8" s="20">
        <v>27472644</v>
      </c>
      <c r="I8" s="20">
        <v>1346822</v>
      </c>
      <c r="J8" s="20">
        <v>5000</v>
      </c>
      <c r="K8" s="20">
        <v>0</v>
      </c>
      <c r="L8" s="20">
        <v>1351822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28824466</v>
      </c>
      <c r="V8" s="20">
        <v>46861605</v>
      </c>
      <c r="W8" s="20">
        <v>-18037139</v>
      </c>
      <c r="X8" s="21">
        <v>-38.49</v>
      </c>
      <c r="Y8" s="22">
        <v>62482140</v>
      </c>
    </row>
    <row r="9" spans="1:25" ht="13.5">
      <c r="A9" s="18" t="s">
        <v>34</v>
      </c>
      <c r="B9" s="1">
        <v>12073865</v>
      </c>
      <c r="C9" s="19">
        <v>2174650</v>
      </c>
      <c r="D9" s="20">
        <v>2174650</v>
      </c>
      <c r="E9" s="20">
        <v>716934</v>
      </c>
      <c r="F9" s="20">
        <v>180903</v>
      </c>
      <c r="G9" s="20">
        <v>780317</v>
      </c>
      <c r="H9" s="20">
        <v>1678154</v>
      </c>
      <c r="I9" s="20">
        <v>608136</v>
      </c>
      <c r="J9" s="20">
        <v>939404</v>
      </c>
      <c r="K9" s="20">
        <v>466856</v>
      </c>
      <c r="L9" s="20">
        <v>2014396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3692550</v>
      </c>
      <c r="V9" s="20">
        <v>1630988</v>
      </c>
      <c r="W9" s="20">
        <v>2061562</v>
      </c>
      <c r="X9" s="21">
        <v>126.4</v>
      </c>
      <c r="Y9" s="22">
        <v>2174650</v>
      </c>
    </row>
    <row r="10" spans="1:25" ht="25.5">
      <c r="A10" s="23" t="s">
        <v>98</v>
      </c>
      <c r="B10" s="24">
        <f>SUM(B5:B9)</f>
        <v>120097078</v>
      </c>
      <c r="C10" s="25">
        <f aca="true" t="shared" si="0" ref="C10:Y10">SUM(C5:C9)</f>
        <v>126386723</v>
      </c>
      <c r="D10" s="26">
        <f t="shared" si="0"/>
        <v>126386723</v>
      </c>
      <c r="E10" s="26">
        <f t="shared" si="0"/>
        <v>30076791</v>
      </c>
      <c r="F10" s="26">
        <f t="shared" si="0"/>
        <v>5802716</v>
      </c>
      <c r="G10" s="26">
        <f t="shared" si="0"/>
        <v>5874682</v>
      </c>
      <c r="H10" s="26">
        <f t="shared" si="0"/>
        <v>41754189</v>
      </c>
      <c r="I10" s="26">
        <f t="shared" si="0"/>
        <v>6833291</v>
      </c>
      <c r="J10" s="26">
        <f t="shared" si="0"/>
        <v>5364462</v>
      </c>
      <c r="K10" s="26">
        <f t="shared" si="0"/>
        <v>6080570</v>
      </c>
      <c r="L10" s="26">
        <f t="shared" si="0"/>
        <v>18278323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60032512</v>
      </c>
      <c r="V10" s="26">
        <f t="shared" si="0"/>
        <v>94790043</v>
      </c>
      <c r="W10" s="26">
        <f t="shared" si="0"/>
        <v>-34757531</v>
      </c>
      <c r="X10" s="27">
        <f>+IF(V10&lt;&gt;0,(W10/V10)*100,0)</f>
        <v>-36.667913527584325</v>
      </c>
      <c r="Y10" s="28">
        <f t="shared" si="0"/>
        <v>126386723</v>
      </c>
    </row>
    <row r="11" spans="1:25" ht="13.5">
      <c r="A11" s="18" t="s">
        <v>35</v>
      </c>
      <c r="B11" s="1">
        <v>42855734</v>
      </c>
      <c r="C11" s="19">
        <v>63584552</v>
      </c>
      <c r="D11" s="20">
        <v>63584552</v>
      </c>
      <c r="E11" s="20">
        <v>4593536</v>
      </c>
      <c r="F11" s="20">
        <v>4771802</v>
      </c>
      <c r="G11" s="20">
        <v>4458002</v>
      </c>
      <c r="H11" s="20">
        <v>13823340</v>
      </c>
      <c r="I11" s="20">
        <v>4463770</v>
      </c>
      <c r="J11" s="20">
        <v>4739781</v>
      </c>
      <c r="K11" s="20">
        <v>4611836</v>
      </c>
      <c r="L11" s="20">
        <v>13815387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27638727</v>
      </c>
      <c r="V11" s="20">
        <v>47688414</v>
      </c>
      <c r="W11" s="20">
        <v>-20049687</v>
      </c>
      <c r="X11" s="21">
        <v>-42.04</v>
      </c>
      <c r="Y11" s="22">
        <v>63584552</v>
      </c>
    </row>
    <row r="12" spans="1:25" ht="13.5">
      <c r="A12" s="18" t="s">
        <v>36</v>
      </c>
      <c r="B12" s="1">
        <v>7700723</v>
      </c>
      <c r="C12" s="19">
        <v>0</v>
      </c>
      <c r="D12" s="20">
        <v>0</v>
      </c>
      <c r="E12" s="20">
        <v>418831</v>
      </c>
      <c r="F12" s="20">
        <v>418831</v>
      </c>
      <c r="G12" s="20">
        <v>418831</v>
      </c>
      <c r="H12" s="20">
        <v>1256493</v>
      </c>
      <c r="I12" s="20">
        <v>418831</v>
      </c>
      <c r="J12" s="20">
        <v>418831</v>
      </c>
      <c r="K12" s="20">
        <v>595759</v>
      </c>
      <c r="L12" s="20">
        <v>1433421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2689914</v>
      </c>
      <c r="V12" s="20">
        <v>0</v>
      </c>
      <c r="W12" s="20">
        <v>2689914</v>
      </c>
      <c r="X12" s="21">
        <v>0</v>
      </c>
      <c r="Y12" s="22">
        <v>0</v>
      </c>
    </row>
    <row r="13" spans="1:25" ht="13.5">
      <c r="A13" s="18" t="s">
        <v>99</v>
      </c>
      <c r="B13" s="1">
        <v>0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59121</v>
      </c>
      <c r="J13" s="20">
        <v>0</v>
      </c>
      <c r="K13" s="20">
        <v>0</v>
      </c>
      <c r="L13" s="20">
        <v>59121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59121</v>
      </c>
      <c r="V13" s="20">
        <v>0</v>
      </c>
      <c r="W13" s="20">
        <v>59121</v>
      </c>
      <c r="X13" s="21">
        <v>0</v>
      </c>
      <c r="Y13" s="22">
        <v>0</v>
      </c>
    </row>
    <row r="14" spans="1:25" ht="13.5">
      <c r="A14" s="18" t="s">
        <v>37</v>
      </c>
      <c r="B14" s="1">
        <v>532798</v>
      </c>
      <c r="C14" s="19">
        <v>11926</v>
      </c>
      <c r="D14" s="20">
        <v>11926</v>
      </c>
      <c r="E14" s="20">
        <v>0</v>
      </c>
      <c r="F14" s="20">
        <v>0</v>
      </c>
      <c r="G14" s="20">
        <v>0</v>
      </c>
      <c r="H14" s="20">
        <v>0</v>
      </c>
      <c r="I14" s="20">
        <v>2187477</v>
      </c>
      <c r="J14" s="20">
        <v>0</v>
      </c>
      <c r="K14" s="20">
        <v>0</v>
      </c>
      <c r="L14" s="20">
        <v>2187477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2187477</v>
      </c>
      <c r="V14" s="20">
        <v>8945</v>
      </c>
      <c r="W14" s="20">
        <v>2178532</v>
      </c>
      <c r="X14" s="21">
        <v>24354.75</v>
      </c>
      <c r="Y14" s="22">
        <v>11926</v>
      </c>
    </row>
    <row r="15" spans="1:25" ht="13.5">
      <c r="A15" s="18" t="s">
        <v>38</v>
      </c>
      <c r="B15" s="1">
        <v>15878629</v>
      </c>
      <c r="C15" s="19">
        <v>21890000</v>
      </c>
      <c r="D15" s="20">
        <v>21890000</v>
      </c>
      <c r="E15" s="20">
        <v>342756</v>
      </c>
      <c r="F15" s="20">
        <v>114358</v>
      </c>
      <c r="G15" s="20">
        <v>4781303</v>
      </c>
      <c r="H15" s="20">
        <v>5238417</v>
      </c>
      <c r="I15" s="20">
        <v>1407547</v>
      </c>
      <c r="J15" s="20">
        <v>3006497</v>
      </c>
      <c r="K15" s="20">
        <v>1571682</v>
      </c>
      <c r="L15" s="20">
        <v>5985726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11224143</v>
      </c>
      <c r="V15" s="20">
        <v>16417500</v>
      </c>
      <c r="W15" s="20">
        <v>-5193357</v>
      </c>
      <c r="X15" s="21">
        <v>-31.63</v>
      </c>
      <c r="Y15" s="22">
        <v>21890000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66174</v>
      </c>
      <c r="F16" s="20">
        <v>120157</v>
      </c>
      <c r="G16" s="20">
        <v>44418</v>
      </c>
      <c r="H16" s="20">
        <v>230749</v>
      </c>
      <c r="I16" s="20">
        <v>1190638</v>
      </c>
      <c r="J16" s="20">
        <v>7125</v>
      </c>
      <c r="K16" s="20">
        <v>292933</v>
      </c>
      <c r="L16" s="20">
        <v>1490696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1721445</v>
      </c>
      <c r="V16" s="20">
        <v>0</v>
      </c>
      <c r="W16" s="20">
        <v>1721445</v>
      </c>
      <c r="X16" s="21">
        <v>0</v>
      </c>
      <c r="Y16" s="22">
        <v>0</v>
      </c>
    </row>
    <row r="17" spans="1:25" ht="13.5">
      <c r="A17" s="18" t="s">
        <v>40</v>
      </c>
      <c r="B17" s="1">
        <v>45815017</v>
      </c>
      <c r="C17" s="19">
        <v>37788408</v>
      </c>
      <c r="D17" s="20">
        <v>37788408</v>
      </c>
      <c r="E17" s="20">
        <v>943050</v>
      </c>
      <c r="F17" s="20">
        <v>1359845</v>
      </c>
      <c r="G17" s="20">
        <v>889378</v>
      </c>
      <c r="H17" s="20">
        <v>3192273</v>
      </c>
      <c r="I17" s="20">
        <v>915386</v>
      </c>
      <c r="J17" s="20">
        <v>1153678</v>
      </c>
      <c r="K17" s="20">
        <v>970597</v>
      </c>
      <c r="L17" s="20">
        <v>3039661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6231934</v>
      </c>
      <c r="V17" s="20">
        <v>28341306</v>
      </c>
      <c r="W17" s="20">
        <v>-22109372</v>
      </c>
      <c r="X17" s="21">
        <v>-78.01</v>
      </c>
      <c r="Y17" s="22">
        <v>37788408</v>
      </c>
    </row>
    <row r="18" spans="1:25" ht="13.5">
      <c r="A18" s="30" t="s">
        <v>41</v>
      </c>
      <c r="B18" s="31">
        <f>SUM(B11:B17)</f>
        <v>112782901</v>
      </c>
      <c r="C18" s="32">
        <f aca="true" t="shared" si="1" ref="C18:Y18">SUM(C11:C17)</f>
        <v>123274886</v>
      </c>
      <c r="D18" s="33">
        <f t="shared" si="1"/>
        <v>123274886</v>
      </c>
      <c r="E18" s="33">
        <f t="shared" si="1"/>
        <v>6364347</v>
      </c>
      <c r="F18" s="33">
        <f t="shared" si="1"/>
        <v>6784993</v>
      </c>
      <c r="G18" s="33">
        <f t="shared" si="1"/>
        <v>10591932</v>
      </c>
      <c r="H18" s="33">
        <f t="shared" si="1"/>
        <v>23741272</v>
      </c>
      <c r="I18" s="33">
        <f t="shared" si="1"/>
        <v>10642770</v>
      </c>
      <c r="J18" s="33">
        <f t="shared" si="1"/>
        <v>9325912</v>
      </c>
      <c r="K18" s="33">
        <f t="shared" si="1"/>
        <v>8042807</v>
      </c>
      <c r="L18" s="33">
        <f t="shared" si="1"/>
        <v>28011489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51752761</v>
      </c>
      <c r="V18" s="33">
        <f t="shared" si="1"/>
        <v>92456165</v>
      </c>
      <c r="W18" s="33">
        <f t="shared" si="1"/>
        <v>-40703404</v>
      </c>
      <c r="X18" s="27">
        <f>+IF(V18&lt;&gt;0,(W18/V18)*100,0)</f>
        <v>-44.02454287391219</v>
      </c>
      <c r="Y18" s="34">
        <f t="shared" si="1"/>
        <v>123274886</v>
      </c>
    </row>
    <row r="19" spans="1:25" ht="13.5">
      <c r="A19" s="30" t="s">
        <v>42</v>
      </c>
      <c r="B19" s="35">
        <f>+B10-B18</f>
        <v>7314177</v>
      </c>
      <c r="C19" s="36">
        <f aca="true" t="shared" si="2" ref="C19:Y19">+C10-C18</f>
        <v>3111837</v>
      </c>
      <c r="D19" s="37">
        <f t="shared" si="2"/>
        <v>3111837</v>
      </c>
      <c r="E19" s="37">
        <f t="shared" si="2"/>
        <v>23712444</v>
      </c>
      <c r="F19" s="37">
        <f t="shared" si="2"/>
        <v>-982277</v>
      </c>
      <c r="G19" s="37">
        <f t="shared" si="2"/>
        <v>-4717250</v>
      </c>
      <c r="H19" s="37">
        <f t="shared" si="2"/>
        <v>18012917</v>
      </c>
      <c r="I19" s="37">
        <f t="shared" si="2"/>
        <v>-3809479</v>
      </c>
      <c r="J19" s="37">
        <f t="shared" si="2"/>
        <v>-3961450</v>
      </c>
      <c r="K19" s="37">
        <f t="shared" si="2"/>
        <v>-1962237</v>
      </c>
      <c r="L19" s="37">
        <f t="shared" si="2"/>
        <v>-9733166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8279751</v>
      </c>
      <c r="V19" s="37">
        <f>IF(D10=D18,0,V10-V18)</f>
        <v>2333878</v>
      </c>
      <c r="W19" s="37">
        <f t="shared" si="2"/>
        <v>5945873</v>
      </c>
      <c r="X19" s="38">
        <f>+IF(V19&lt;&gt;0,(W19/V19)*100,0)</f>
        <v>254.76365945435023</v>
      </c>
      <c r="Y19" s="39">
        <f t="shared" si="2"/>
        <v>3111837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7314177</v>
      </c>
      <c r="C22" s="47">
        <f aca="true" t="shared" si="3" ref="C22:Y22">SUM(C19:C21)</f>
        <v>3111837</v>
      </c>
      <c r="D22" s="48">
        <f t="shared" si="3"/>
        <v>3111837</v>
      </c>
      <c r="E22" s="48">
        <f t="shared" si="3"/>
        <v>23712444</v>
      </c>
      <c r="F22" s="48">
        <f t="shared" si="3"/>
        <v>-982277</v>
      </c>
      <c r="G22" s="48">
        <f t="shared" si="3"/>
        <v>-4717250</v>
      </c>
      <c r="H22" s="48">
        <f t="shared" si="3"/>
        <v>18012917</v>
      </c>
      <c r="I22" s="48">
        <f t="shared" si="3"/>
        <v>-3809479</v>
      </c>
      <c r="J22" s="48">
        <f t="shared" si="3"/>
        <v>-3961450</v>
      </c>
      <c r="K22" s="48">
        <f t="shared" si="3"/>
        <v>-1962237</v>
      </c>
      <c r="L22" s="48">
        <f t="shared" si="3"/>
        <v>-9733166</v>
      </c>
      <c r="M22" s="48">
        <f t="shared" si="3"/>
        <v>0</v>
      </c>
      <c r="N22" s="48">
        <f t="shared" si="3"/>
        <v>0</v>
      </c>
      <c r="O22" s="48">
        <f t="shared" si="3"/>
        <v>0</v>
      </c>
      <c r="P22" s="48">
        <f t="shared" si="3"/>
        <v>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8279751</v>
      </c>
      <c r="V22" s="48">
        <f t="shared" si="3"/>
        <v>2333878</v>
      </c>
      <c r="W22" s="48">
        <f t="shared" si="3"/>
        <v>5945873</v>
      </c>
      <c r="X22" s="49">
        <f>+IF(V22&lt;&gt;0,(W22/V22)*100,0)</f>
        <v>254.76365945435023</v>
      </c>
      <c r="Y22" s="50">
        <f t="shared" si="3"/>
        <v>3111837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7314177</v>
      </c>
      <c r="C24" s="36">
        <f aca="true" t="shared" si="4" ref="C24:Y24">SUM(C22:C23)</f>
        <v>3111837</v>
      </c>
      <c r="D24" s="37">
        <f t="shared" si="4"/>
        <v>3111837</v>
      </c>
      <c r="E24" s="37">
        <f t="shared" si="4"/>
        <v>23712444</v>
      </c>
      <c r="F24" s="37">
        <f t="shared" si="4"/>
        <v>-982277</v>
      </c>
      <c r="G24" s="37">
        <f t="shared" si="4"/>
        <v>-4717250</v>
      </c>
      <c r="H24" s="37">
        <f t="shared" si="4"/>
        <v>18012917</v>
      </c>
      <c r="I24" s="37">
        <f t="shared" si="4"/>
        <v>-3809479</v>
      </c>
      <c r="J24" s="37">
        <f t="shared" si="4"/>
        <v>-3961450</v>
      </c>
      <c r="K24" s="37">
        <f t="shared" si="4"/>
        <v>-1962237</v>
      </c>
      <c r="L24" s="37">
        <f t="shared" si="4"/>
        <v>-9733166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8279751</v>
      </c>
      <c r="V24" s="37">
        <f t="shared" si="4"/>
        <v>2333878</v>
      </c>
      <c r="W24" s="37">
        <f t="shared" si="4"/>
        <v>5945873</v>
      </c>
      <c r="X24" s="38">
        <f>+IF(V24&lt;&gt;0,(W24/V24)*100,0)</f>
        <v>254.76365945435023</v>
      </c>
      <c r="Y24" s="39">
        <f t="shared" si="4"/>
        <v>3111837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132770848</v>
      </c>
      <c r="C27" s="59">
        <v>32350500</v>
      </c>
      <c r="D27" s="60">
        <v>32350500</v>
      </c>
      <c r="E27" s="60">
        <v>904569</v>
      </c>
      <c r="F27" s="60">
        <v>50661</v>
      </c>
      <c r="G27" s="60">
        <v>898417</v>
      </c>
      <c r="H27" s="60">
        <v>1853647</v>
      </c>
      <c r="I27" s="60">
        <v>0</v>
      </c>
      <c r="J27" s="60">
        <v>1703600</v>
      </c>
      <c r="K27" s="60">
        <v>2184856</v>
      </c>
      <c r="L27" s="60">
        <v>3888456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5742103</v>
      </c>
      <c r="V27" s="60">
        <v>24262875</v>
      </c>
      <c r="W27" s="60">
        <v>-18520772</v>
      </c>
      <c r="X27" s="61">
        <v>-76.33</v>
      </c>
      <c r="Y27" s="62">
        <v>32350500</v>
      </c>
    </row>
    <row r="28" spans="1:25" ht="13.5">
      <c r="A28" s="63" t="s">
        <v>43</v>
      </c>
      <c r="B28" s="1">
        <v>3473090</v>
      </c>
      <c r="C28" s="19">
        <v>7538650</v>
      </c>
      <c r="D28" s="20">
        <v>7538650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5396000</v>
      </c>
      <c r="L28" s="20">
        <v>5396000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5396000</v>
      </c>
      <c r="V28" s="20">
        <v>5653988</v>
      </c>
      <c r="W28" s="20">
        <v>-257988</v>
      </c>
      <c r="X28" s="21">
        <v>-4.56</v>
      </c>
      <c r="Y28" s="22">
        <v>7538650</v>
      </c>
    </row>
    <row r="29" spans="1:25" ht="13.5">
      <c r="A29" s="18" t="s">
        <v>103</v>
      </c>
      <c r="B29" s="1">
        <v>82419584</v>
      </c>
      <c r="C29" s="19">
        <v>21811850</v>
      </c>
      <c r="D29" s="20">
        <v>21811850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16358888</v>
      </c>
      <c r="W29" s="20">
        <v>-16358888</v>
      </c>
      <c r="X29" s="21">
        <v>-100</v>
      </c>
      <c r="Y29" s="22">
        <v>21811850</v>
      </c>
    </row>
    <row r="30" spans="1:25" ht="13.5">
      <c r="A30" s="18" t="s">
        <v>47</v>
      </c>
      <c r="B30" s="1">
        <v>18692368</v>
      </c>
      <c r="C30" s="19">
        <v>3000000</v>
      </c>
      <c r="D30" s="20">
        <v>3000000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2250000</v>
      </c>
      <c r="W30" s="20">
        <v>-2250000</v>
      </c>
      <c r="X30" s="21">
        <v>-100</v>
      </c>
      <c r="Y30" s="22">
        <v>3000000</v>
      </c>
    </row>
    <row r="31" spans="1:25" ht="13.5">
      <c r="A31" s="18" t="s">
        <v>48</v>
      </c>
      <c r="B31" s="1">
        <v>28253222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1703600</v>
      </c>
      <c r="K31" s="20">
        <v>0</v>
      </c>
      <c r="L31" s="20">
        <v>1703600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1703600</v>
      </c>
      <c r="V31" s="20">
        <v>0</v>
      </c>
      <c r="W31" s="20">
        <v>1703600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132838264</v>
      </c>
      <c r="C32" s="59">
        <f aca="true" t="shared" si="5" ref="C32:Y32">SUM(C28:C31)</f>
        <v>32350500</v>
      </c>
      <c r="D32" s="60">
        <f t="shared" si="5"/>
        <v>32350500</v>
      </c>
      <c r="E32" s="60">
        <f t="shared" si="5"/>
        <v>0</v>
      </c>
      <c r="F32" s="60">
        <f t="shared" si="5"/>
        <v>0</v>
      </c>
      <c r="G32" s="60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1703600</v>
      </c>
      <c r="K32" s="60">
        <f t="shared" si="5"/>
        <v>5396000</v>
      </c>
      <c r="L32" s="60">
        <f t="shared" si="5"/>
        <v>7099600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7099600</v>
      </c>
      <c r="V32" s="60">
        <f t="shared" si="5"/>
        <v>24262876</v>
      </c>
      <c r="W32" s="60">
        <f t="shared" si="5"/>
        <v>-17163276</v>
      </c>
      <c r="X32" s="61">
        <f>+IF(V32&lt;&gt;0,(W32/V32)*100,0)</f>
        <v>-70.73883574230854</v>
      </c>
      <c r="Y32" s="62">
        <f t="shared" si="5"/>
        <v>32350500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18772442</v>
      </c>
      <c r="D35" s="20">
        <v>18772442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14079332</v>
      </c>
      <c r="W35" s="20">
        <v>-14079332</v>
      </c>
      <c r="X35" s="21">
        <v>-100</v>
      </c>
      <c r="Y35" s="22">
        <v>18772442</v>
      </c>
    </row>
    <row r="36" spans="1:25" ht="13.5">
      <c r="A36" s="18" t="s">
        <v>52</v>
      </c>
      <c r="B36" s="1">
        <v>0</v>
      </c>
      <c r="C36" s="19">
        <v>110350192</v>
      </c>
      <c r="D36" s="20">
        <v>110350192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82762644</v>
      </c>
      <c r="W36" s="20">
        <v>-82762644</v>
      </c>
      <c r="X36" s="21">
        <v>-100</v>
      </c>
      <c r="Y36" s="22">
        <v>110350192</v>
      </c>
    </row>
    <row r="37" spans="1:25" ht="13.5">
      <c r="A37" s="18" t="s">
        <v>53</v>
      </c>
      <c r="B37" s="1">
        <v>0</v>
      </c>
      <c r="C37" s="19">
        <v>37797886</v>
      </c>
      <c r="D37" s="20">
        <v>37797886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28348415</v>
      </c>
      <c r="W37" s="20">
        <v>-28348415</v>
      </c>
      <c r="X37" s="21">
        <v>-100</v>
      </c>
      <c r="Y37" s="22">
        <v>37797886</v>
      </c>
    </row>
    <row r="38" spans="1:25" ht="13.5">
      <c r="A38" s="18" t="s">
        <v>54</v>
      </c>
      <c r="B38" s="1">
        <v>0</v>
      </c>
      <c r="C38" s="19">
        <v>7641861</v>
      </c>
      <c r="D38" s="20">
        <v>7641861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5731396</v>
      </c>
      <c r="W38" s="20">
        <v>-5731396</v>
      </c>
      <c r="X38" s="21">
        <v>-100</v>
      </c>
      <c r="Y38" s="22">
        <v>7641861</v>
      </c>
    </row>
    <row r="39" spans="1:25" ht="13.5">
      <c r="A39" s="18" t="s">
        <v>55</v>
      </c>
      <c r="B39" s="1">
        <v>0</v>
      </c>
      <c r="C39" s="19">
        <v>83682887</v>
      </c>
      <c r="D39" s="20">
        <v>83682887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62762165</v>
      </c>
      <c r="W39" s="20">
        <v>-62762165</v>
      </c>
      <c r="X39" s="21">
        <v>-100</v>
      </c>
      <c r="Y39" s="22">
        <v>83682887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15514632</v>
      </c>
      <c r="C42" s="19">
        <v>94336717</v>
      </c>
      <c r="D42" s="20">
        <v>94336717</v>
      </c>
      <c r="E42" s="20">
        <v>14060235</v>
      </c>
      <c r="F42" s="20">
        <v>-3672903</v>
      </c>
      <c r="G42" s="20">
        <v>-5540373</v>
      </c>
      <c r="H42" s="20">
        <v>4846959</v>
      </c>
      <c r="I42" s="20">
        <v>-12708023</v>
      </c>
      <c r="J42" s="20">
        <v>-6855871</v>
      </c>
      <c r="K42" s="20">
        <v>0</v>
      </c>
      <c r="L42" s="20">
        <v>-19563894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-14716935</v>
      </c>
      <c r="V42" s="20">
        <v>93526865</v>
      </c>
      <c r="W42" s="20">
        <v>-108243800</v>
      </c>
      <c r="X42" s="21">
        <v>-115.74</v>
      </c>
      <c r="Y42" s="22">
        <v>94336717</v>
      </c>
    </row>
    <row r="43" spans="1:25" ht="13.5">
      <c r="A43" s="18" t="s">
        <v>58</v>
      </c>
      <c r="B43" s="1">
        <v>-20012663</v>
      </c>
      <c r="C43" s="19">
        <v>-30000000</v>
      </c>
      <c r="D43" s="20">
        <v>-30000000</v>
      </c>
      <c r="E43" s="20">
        <v>-904569</v>
      </c>
      <c r="F43" s="20">
        <v>-50661</v>
      </c>
      <c r="G43" s="20">
        <v>104716</v>
      </c>
      <c r="H43" s="20">
        <v>-850514</v>
      </c>
      <c r="I43" s="20">
        <v>0</v>
      </c>
      <c r="J43" s="20">
        <v>-1703600</v>
      </c>
      <c r="K43" s="20">
        <v>0</v>
      </c>
      <c r="L43" s="20">
        <v>-1703600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-2554114</v>
      </c>
      <c r="V43" s="20">
        <v>-25000000</v>
      </c>
      <c r="W43" s="20">
        <v>22445886</v>
      </c>
      <c r="X43" s="21">
        <v>-89.78</v>
      </c>
      <c r="Y43" s="22">
        <v>-30000000</v>
      </c>
    </row>
    <row r="44" spans="1:25" ht="13.5">
      <c r="A44" s="18" t="s">
        <v>59</v>
      </c>
      <c r="B44" s="1">
        <v>593927</v>
      </c>
      <c r="C44" s="19">
        <v>-1100594</v>
      </c>
      <c r="D44" s="20">
        <v>-1100594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-631094</v>
      </c>
      <c r="W44" s="20">
        <v>631094</v>
      </c>
      <c r="X44" s="21">
        <v>-100</v>
      </c>
      <c r="Y44" s="22">
        <v>-1100594</v>
      </c>
    </row>
    <row r="45" spans="1:25" ht="13.5">
      <c r="A45" s="30" t="s">
        <v>60</v>
      </c>
      <c r="B45" s="2">
        <v>-6399534</v>
      </c>
      <c r="C45" s="59">
        <v>75917602</v>
      </c>
      <c r="D45" s="60">
        <v>75917602</v>
      </c>
      <c r="E45" s="60">
        <v>25989691</v>
      </c>
      <c r="F45" s="60">
        <v>22266127</v>
      </c>
      <c r="G45" s="60">
        <v>16830470</v>
      </c>
      <c r="H45" s="60">
        <v>16830470</v>
      </c>
      <c r="I45" s="60">
        <v>4122447</v>
      </c>
      <c r="J45" s="60">
        <v>-4437024</v>
      </c>
      <c r="K45" s="60">
        <v>-4437024</v>
      </c>
      <c r="L45" s="60">
        <v>-4437024</v>
      </c>
      <c r="M45" s="60">
        <v>-4437024</v>
      </c>
      <c r="N45" s="60">
        <v>-4437024</v>
      </c>
      <c r="O45" s="60">
        <v>-4437024</v>
      </c>
      <c r="P45" s="60">
        <v>-4437024</v>
      </c>
      <c r="Q45" s="60">
        <v>0</v>
      </c>
      <c r="R45" s="60">
        <v>0</v>
      </c>
      <c r="S45" s="60">
        <v>0</v>
      </c>
      <c r="T45" s="60">
        <v>0</v>
      </c>
      <c r="U45" s="60">
        <v>-4437024</v>
      </c>
      <c r="V45" s="60">
        <v>80577250</v>
      </c>
      <c r="W45" s="60">
        <v>-85014274</v>
      </c>
      <c r="X45" s="61">
        <v>-105.51</v>
      </c>
      <c r="Y45" s="62">
        <v>75917602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1">
        <v>0</v>
      </c>
      <c r="Y5" s="22">
        <v>0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14998780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1">
        <v>0</v>
      </c>
      <c r="Y7" s="22">
        <v>0</v>
      </c>
    </row>
    <row r="8" spans="1:25" ht="13.5">
      <c r="A8" s="18" t="s">
        <v>33</v>
      </c>
      <c r="B8" s="1">
        <v>301185296</v>
      </c>
      <c r="C8" s="19">
        <v>317107272</v>
      </c>
      <c r="D8" s="20">
        <v>317107272</v>
      </c>
      <c r="E8" s="20">
        <v>142033204</v>
      </c>
      <c r="F8" s="20">
        <v>750000</v>
      </c>
      <c r="G8" s="20">
        <v>0</v>
      </c>
      <c r="H8" s="20">
        <v>142783204</v>
      </c>
      <c r="I8" s="20">
        <v>25970000</v>
      </c>
      <c r="J8" s="20">
        <v>0</v>
      </c>
      <c r="K8" s="20">
        <v>105319000</v>
      </c>
      <c r="L8" s="20">
        <v>131289000</v>
      </c>
      <c r="M8" s="20">
        <v>0</v>
      </c>
      <c r="N8" s="20">
        <v>0</v>
      </c>
      <c r="O8" s="20">
        <v>137612523</v>
      </c>
      <c r="P8" s="20">
        <v>137612523</v>
      </c>
      <c r="Q8" s="20">
        <v>0</v>
      </c>
      <c r="R8" s="20">
        <v>0</v>
      </c>
      <c r="S8" s="20">
        <v>0</v>
      </c>
      <c r="T8" s="20">
        <v>0</v>
      </c>
      <c r="U8" s="20">
        <v>411684727</v>
      </c>
      <c r="V8" s="20">
        <v>237830454</v>
      </c>
      <c r="W8" s="20">
        <v>173854273</v>
      </c>
      <c r="X8" s="21">
        <v>73.1</v>
      </c>
      <c r="Y8" s="22">
        <v>317107272</v>
      </c>
    </row>
    <row r="9" spans="1:25" ht="13.5">
      <c r="A9" s="18" t="s">
        <v>34</v>
      </c>
      <c r="B9" s="1">
        <v>9998347</v>
      </c>
      <c r="C9" s="19">
        <v>15789082</v>
      </c>
      <c r="D9" s="20">
        <v>15789082</v>
      </c>
      <c r="E9" s="20">
        <v>5211344</v>
      </c>
      <c r="F9" s="20">
        <v>726303</v>
      </c>
      <c r="G9" s="20">
        <v>536619</v>
      </c>
      <c r="H9" s="20">
        <v>6474266</v>
      </c>
      <c r="I9" s="20">
        <v>18569366</v>
      </c>
      <c r="J9" s="20">
        <v>9942278</v>
      </c>
      <c r="K9" s="20">
        <v>30123315</v>
      </c>
      <c r="L9" s="20">
        <v>58634959</v>
      </c>
      <c r="M9" s="20">
        <v>601142</v>
      </c>
      <c r="N9" s="20">
        <v>534859</v>
      </c>
      <c r="O9" s="20">
        <v>13910696</v>
      </c>
      <c r="P9" s="20">
        <v>15046697</v>
      </c>
      <c r="Q9" s="20">
        <v>0</v>
      </c>
      <c r="R9" s="20">
        <v>0</v>
      </c>
      <c r="S9" s="20">
        <v>0</v>
      </c>
      <c r="T9" s="20">
        <v>0</v>
      </c>
      <c r="U9" s="20">
        <v>80155922</v>
      </c>
      <c r="V9" s="20">
        <v>11841812</v>
      </c>
      <c r="W9" s="20">
        <v>68314110</v>
      </c>
      <c r="X9" s="21">
        <v>576.89</v>
      </c>
      <c r="Y9" s="22">
        <v>15789082</v>
      </c>
    </row>
    <row r="10" spans="1:25" ht="25.5">
      <c r="A10" s="23" t="s">
        <v>98</v>
      </c>
      <c r="B10" s="24">
        <f>SUM(B5:B9)</f>
        <v>326182423</v>
      </c>
      <c r="C10" s="25">
        <f aca="true" t="shared" si="0" ref="C10:Y10">SUM(C5:C9)</f>
        <v>332896354</v>
      </c>
      <c r="D10" s="26">
        <f t="shared" si="0"/>
        <v>332896354</v>
      </c>
      <c r="E10" s="26">
        <f t="shared" si="0"/>
        <v>147244548</v>
      </c>
      <c r="F10" s="26">
        <f t="shared" si="0"/>
        <v>1476303</v>
      </c>
      <c r="G10" s="26">
        <f t="shared" si="0"/>
        <v>536619</v>
      </c>
      <c r="H10" s="26">
        <f t="shared" si="0"/>
        <v>149257470</v>
      </c>
      <c r="I10" s="26">
        <f t="shared" si="0"/>
        <v>44539366</v>
      </c>
      <c r="J10" s="26">
        <f t="shared" si="0"/>
        <v>9942278</v>
      </c>
      <c r="K10" s="26">
        <f t="shared" si="0"/>
        <v>135442315</v>
      </c>
      <c r="L10" s="26">
        <f t="shared" si="0"/>
        <v>189923959</v>
      </c>
      <c r="M10" s="26">
        <f t="shared" si="0"/>
        <v>601142</v>
      </c>
      <c r="N10" s="26">
        <f t="shared" si="0"/>
        <v>534859</v>
      </c>
      <c r="O10" s="26">
        <f t="shared" si="0"/>
        <v>151523219</v>
      </c>
      <c r="P10" s="26">
        <f t="shared" si="0"/>
        <v>152659220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491840649</v>
      </c>
      <c r="V10" s="26">
        <f t="shared" si="0"/>
        <v>249672266</v>
      </c>
      <c r="W10" s="26">
        <f t="shared" si="0"/>
        <v>242168383</v>
      </c>
      <c r="X10" s="27">
        <f>+IF(V10&lt;&gt;0,(W10/V10)*100,0)</f>
        <v>96.99450679075424</v>
      </c>
      <c r="Y10" s="28">
        <f t="shared" si="0"/>
        <v>332896354</v>
      </c>
    </row>
    <row r="11" spans="1:25" ht="13.5">
      <c r="A11" s="18" t="s">
        <v>35</v>
      </c>
      <c r="B11" s="1">
        <v>79605010</v>
      </c>
      <c r="C11" s="19">
        <v>92151967</v>
      </c>
      <c r="D11" s="20">
        <v>92151967</v>
      </c>
      <c r="E11" s="20">
        <v>6895771</v>
      </c>
      <c r="F11" s="20">
        <v>6883985</v>
      </c>
      <c r="G11" s="20">
        <v>6065057</v>
      </c>
      <c r="H11" s="20">
        <v>19844813</v>
      </c>
      <c r="I11" s="20">
        <v>6146308</v>
      </c>
      <c r="J11" s="20">
        <v>10911463</v>
      </c>
      <c r="K11" s="20">
        <v>6867574</v>
      </c>
      <c r="L11" s="20">
        <v>23925345</v>
      </c>
      <c r="M11" s="20">
        <v>35252277</v>
      </c>
      <c r="N11" s="20">
        <v>7035960</v>
      </c>
      <c r="O11" s="20">
        <v>10972079</v>
      </c>
      <c r="P11" s="20">
        <v>53260316</v>
      </c>
      <c r="Q11" s="20">
        <v>0</v>
      </c>
      <c r="R11" s="20">
        <v>0</v>
      </c>
      <c r="S11" s="20">
        <v>0</v>
      </c>
      <c r="T11" s="20">
        <v>0</v>
      </c>
      <c r="U11" s="20">
        <v>97030474</v>
      </c>
      <c r="V11" s="20">
        <v>69113975</v>
      </c>
      <c r="W11" s="20">
        <v>27916499</v>
      </c>
      <c r="X11" s="21">
        <v>40.39</v>
      </c>
      <c r="Y11" s="22">
        <v>92151967</v>
      </c>
    </row>
    <row r="12" spans="1:25" ht="13.5">
      <c r="A12" s="18" t="s">
        <v>36</v>
      </c>
      <c r="B12" s="1">
        <v>7518291</v>
      </c>
      <c r="C12" s="19">
        <v>14194496</v>
      </c>
      <c r="D12" s="20">
        <v>14194496</v>
      </c>
      <c r="E12" s="20">
        <v>89295</v>
      </c>
      <c r="F12" s="20">
        <v>89997</v>
      </c>
      <c r="G12" s="20">
        <v>90699</v>
      </c>
      <c r="H12" s="20">
        <v>269991</v>
      </c>
      <c r="I12" s="20">
        <v>574510</v>
      </c>
      <c r="J12" s="20">
        <v>573276</v>
      </c>
      <c r="K12" s="20">
        <v>569674</v>
      </c>
      <c r="L12" s="20">
        <v>1717460</v>
      </c>
      <c r="M12" s="20">
        <v>1694281</v>
      </c>
      <c r="N12" s="20">
        <v>880528</v>
      </c>
      <c r="O12" s="20">
        <v>587170</v>
      </c>
      <c r="P12" s="20">
        <v>3161979</v>
      </c>
      <c r="Q12" s="20">
        <v>0</v>
      </c>
      <c r="R12" s="20">
        <v>0</v>
      </c>
      <c r="S12" s="20">
        <v>0</v>
      </c>
      <c r="T12" s="20">
        <v>0</v>
      </c>
      <c r="U12" s="20">
        <v>5149430</v>
      </c>
      <c r="V12" s="20">
        <v>10645872</v>
      </c>
      <c r="W12" s="20">
        <v>-5496442</v>
      </c>
      <c r="X12" s="21">
        <v>-51.63</v>
      </c>
      <c r="Y12" s="22">
        <v>14194496</v>
      </c>
    </row>
    <row r="13" spans="1:25" ht="13.5">
      <c r="A13" s="18" t="s">
        <v>99</v>
      </c>
      <c r="B13" s="1">
        <v>4836078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0</v>
      </c>
      <c r="Y13" s="22">
        <v>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1">
        <v>0</v>
      </c>
      <c r="Y15" s="22">
        <v>0</v>
      </c>
    </row>
    <row r="16" spans="1:25" ht="13.5">
      <c r="A16" s="29" t="s">
        <v>39</v>
      </c>
      <c r="B16" s="1">
        <v>51184177</v>
      </c>
      <c r="C16" s="19">
        <v>66938000</v>
      </c>
      <c r="D16" s="20">
        <v>66938000</v>
      </c>
      <c r="E16" s="20">
        <v>0</v>
      </c>
      <c r="F16" s="20">
        <v>387005</v>
      </c>
      <c r="G16" s="20">
        <v>2338866</v>
      </c>
      <c r="H16" s="20">
        <v>2725871</v>
      </c>
      <c r="I16" s="20">
        <v>2041550</v>
      </c>
      <c r="J16" s="20">
        <v>1079528</v>
      </c>
      <c r="K16" s="20">
        <v>12759336</v>
      </c>
      <c r="L16" s="20">
        <v>15880414</v>
      </c>
      <c r="M16" s="20">
        <v>10973187</v>
      </c>
      <c r="N16" s="20">
        <v>0</v>
      </c>
      <c r="O16" s="20">
        <v>3413720</v>
      </c>
      <c r="P16" s="20">
        <v>14386907</v>
      </c>
      <c r="Q16" s="20">
        <v>0</v>
      </c>
      <c r="R16" s="20">
        <v>0</v>
      </c>
      <c r="S16" s="20">
        <v>0</v>
      </c>
      <c r="T16" s="20">
        <v>0</v>
      </c>
      <c r="U16" s="20">
        <v>32993192</v>
      </c>
      <c r="V16" s="20">
        <v>50203500</v>
      </c>
      <c r="W16" s="20">
        <v>-17210308</v>
      </c>
      <c r="X16" s="21">
        <v>-34.28</v>
      </c>
      <c r="Y16" s="22">
        <v>66938000</v>
      </c>
    </row>
    <row r="17" spans="1:25" ht="13.5">
      <c r="A17" s="18" t="s">
        <v>40</v>
      </c>
      <c r="B17" s="1">
        <v>155607073</v>
      </c>
      <c r="C17" s="19">
        <v>159611891</v>
      </c>
      <c r="D17" s="20">
        <v>159611891</v>
      </c>
      <c r="E17" s="20">
        <v>3121696</v>
      </c>
      <c r="F17" s="20">
        <v>4229205</v>
      </c>
      <c r="G17" s="20">
        <v>6678275</v>
      </c>
      <c r="H17" s="20">
        <v>14029176</v>
      </c>
      <c r="I17" s="20">
        <v>6949956</v>
      </c>
      <c r="J17" s="20">
        <v>14865848</v>
      </c>
      <c r="K17" s="20">
        <v>18116949</v>
      </c>
      <c r="L17" s="20">
        <v>39932753</v>
      </c>
      <c r="M17" s="20">
        <v>8987058</v>
      </c>
      <c r="N17" s="20">
        <v>11038309</v>
      </c>
      <c r="O17" s="20">
        <v>13247637</v>
      </c>
      <c r="P17" s="20">
        <v>33273004</v>
      </c>
      <c r="Q17" s="20">
        <v>0</v>
      </c>
      <c r="R17" s="20">
        <v>0</v>
      </c>
      <c r="S17" s="20">
        <v>0</v>
      </c>
      <c r="T17" s="20">
        <v>0</v>
      </c>
      <c r="U17" s="20">
        <v>87234933</v>
      </c>
      <c r="V17" s="20">
        <v>119708918</v>
      </c>
      <c r="W17" s="20">
        <v>-32473985</v>
      </c>
      <c r="X17" s="21">
        <v>-27.13</v>
      </c>
      <c r="Y17" s="22">
        <v>159611891</v>
      </c>
    </row>
    <row r="18" spans="1:25" ht="13.5">
      <c r="A18" s="30" t="s">
        <v>41</v>
      </c>
      <c r="B18" s="31">
        <f>SUM(B11:B17)</f>
        <v>298750629</v>
      </c>
      <c r="C18" s="32">
        <f aca="true" t="shared" si="1" ref="C18:Y18">SUM(C11:C17)</f>
        <v>332896354</v>
      </c>
      <c r="D18" s="33">
        <f t="shared" si="1"/>
        <v>332896354</v>
      </c>
      <c r="E18" s="33">
        <f t="shared" si="1"/>
        <v>10106762</v>
      </c>
      <c r="F18" s="33">
        <f t="shared" si="1"/>
        <v>11590192</v>
      </c>
      <c r="G18" s="33">
        <f t="shared" si="1"/>
        <v>15172897</v>
      </c>
      <c r="H18" s="33">
        <f t="shared" si="1"/>
        <v>36869851</v>
      </c>
      <c r="I18" s="33">
        <f t="shared" si="1"/>
        <v>15712324</v>
      </c>
      <c r="J18" s="33">
        <f t="shared" si="1"/>
        <v>27430115</v>
      </c>
      <c r="K18" s="33">
        <f t="shared" si="1"/>
        <v>38313533</v>
      </c>
      <c r="L18" s="33">
        <f t="shared" si="1"/>
        <v>81455972</v>
      </c>
      <c r="M18" s="33">
        <f t="shared" si="1"/>
        <v>56906803</v>
      </c>
      <c r="N18" s="33">
        <f t="shared" si="1"/>
        <v>18954797</v>
      </c>
      <c r="O18" s="33">
        <f t="shared" si="1"/>
        <v>28220606</v>
      </c>
      <c r="P18" s="33">
        <f t="shared" si="1"/>
        <v>104082206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222408029</v>
      </c>
      <c r="V18" s="33">
        <f t="shared" si="1"/>
        <v>249672265</v>
      </c>
      <c r="W18" s="33">
        <f t="shared" si="1"/>
        <v>-27264236</v>
      </c>
      <c r="X18" s="27">
        <f>+IF(V18&lt;&gt;0,(W18/V18)*100,0)</f>
        <v>-10.920009877749136</v>
      </c>
      <c r="Y18" s="34">
        <f t="shared" si="1"/>
        <v>332896354</v>
      </c>
    </row>
    <row r="19" spans="1:25" ht="13.5">
      <c r="A19" s="30" t="s">
        <v>42</v>
      </c>
      <c r="B19" s="35">
        <f>+B10-B18</f>
        <v>27431794</v>
      </c>
      <c r="C19" s="36">
        <f aca="true" t="shared" si="2" ref="C19:Y19">+C10-C18</f>
        <v>0</v>
      </c>
      <c r="D19" s="37">
        <f t="shared" si="2"/>
        <v>0</v>
      </c>
      <c r="E19" s="37">
        <f t="shared" si="2"/>
        <v>137137786</v>
      </c>
      <c r="F19" s="37">
        <f t="shared" si="2"/>
        <v>-10113889</v>
      </c>
      <c r="G19" s="37">
        <f t="shared" si="2"/>
        <v>-14636278</v>
      </c>
      <c r="H19" s="37">
        <f t="shared" si="2"/>
        <v>112387619</v>
      </c>
      <c r="I19" s="37">
        <f t="shared" si="2"/>
        <v>28827042</v>
      </c>
      <c r="J19" s="37">
        <f t="shared" si="2"/>
        <v>-17487837</v>
      </c>
      <c r="K19" s="37">
        <f t="shared" si="2"/>
        <v>97128782</v>
      </c>
      <c r="L19" s="37">
        <f t="shared" si="2"/>
        <v>108467987</v>
      </c>
      <c r="M19" s="37">
        <f t="shared" si="2"/>
        <v>-56305661</v>
      </c>
      <c r="N19" s="37">
        <f t="shared" si="2"/>
        <v>-18419938</v>
      </c>
      <c r="O19" s="37">
        <f t="shared" si="2"/>
        <v>123302613</v>
      </c>
      <c r="P19" s="37">
        <f t="shared" si="2"/>
        <v>48577014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269432620</v>
      </c>
      <c r="V19" s="37">
        <f>IF(D10=D18,0,V10-V18)</f>
        <v>0</v>
      </c>
      <c r="W19" s="37">
        <f t="shared" si="2"/>
        <v>269432619</v>
      </c>
      <c r="X19" s="38">
        <f>+IF(V19&lt;&gt;0,(W19/V19)*100,0)</f>
        <v>0</v>
      </c>
      <c r="Y19" s="39">
        <f t="shared" si="2"/>
        <v>0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27431794</v>
      </c>
      <c r="C22" s="47">
        <f aca="true" t="shared" si="3" ref="C22:Y22">SUM(C19:C21)</f>
        <v>0</v>
      </c>
      <c r="D22" s="48">
        <f t="shared" si="3"/>
        <v>0</v>
      </c>
      <c r="E22" s="48">
        <f t="shared" si="3"/>
        <v>137137786</v>
      </c>
      <c r="F22" s="48">
        <f t="shared" si="3"/>
        <v>-10113889</v>
      </c>
      <c r="G22" s="48">
        <f t="shared" si="3"/>
        <v>-14636278</v>
      </c>
      <c r="H22" s="48">
        <f t="shared" si="3"/>
        <v>112387619</v>
      </c>
      <c r="I22" s="48">
        <f t="shared" si="3"/>
        <v>28827042</v>
      </c>
      <c r="J22" s="48">
        <f t="shared" si="3"/>
        <v>-17487837</v>
      </c>
      <c r="K22" s="48">
        <f t="shared" si="3"/>
        <v>97128782</v>
      </c>
      <c r="L22" s="48">
        <f t="shared" si="3"/>
        <v>108467987</v>
      </c>
      <c r="M22" s="48">
        <f t="shared" si="3"/>
        <v>-56305661</v>
      </c>
      <c r="N22" s="48">
        <f t="shared" si="3"/>
        <v>-18419938</v>
      </c>
      <c r="O22" s="48">
        <f t="shared" si="3"/>
        <v>123302613</v>
      </c>
      <c r="P22" s="48">
        <f t="shared" si="3"/>
        <v>48577014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269432620</v>
      </c>
      <c r="V22" s="48">
        <f t="shared" si="3"/>
        <v>0</v>
      </c>
      <c r="W22" s="48">
        <f t="shared" si="3"/>
        <v>269432619</v>
      </c>
      <c r="X22" s="49">
        <f>+IF(V22&lt;&gt;0,(W22/V22)*100,0)</f>
        <v>0</v>
      </c>
      <c r="Y22" s="50">
        <f t="shared" si="3"/>
        <v>0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27431794</v>
      </c>
      <c r="C24" s="36">
        <f aca="true" t="shared" si="4" ref="C24:Y24">SUM(C22:C23)</f>
        <v>0</v>
      </c>
      <c r="D24" s="37">
        <f t="shared" si="4"/>
        <v>0</v>
      </c>
      <c r="E24" s="37">
        <f t="shared" si="4"/>
        <v>137137786</v>
      </c>
      <c r="F24" s="37">
        <f t="shared" si="4"/>
        <v>-10113889</v>
      </c>
      <c r="G24" s="37">
        <f t="shared" si="4"/>
        <v>-14636278</v>
      </c>
      <c r="H24" s="37">
        <f t="shared" si="4"/>
        <v>112387619</v>
      </c>
      <c r="I24" s="37">
        <f t="shared" si="4"/>
        <v>28827042</v>
      </c>
      <c r="J24" s="37">
        <f t="shared" si="4"/>
        <v>-17487837</v>
      </c>
      <c r="K24" s="37">
        <f t="shared" si="4"/>
        <v>97128782</v>
      </c>
      <c r="L24" s="37">
        <f t="shared" si="4"/>
        <v>108467987</v>
      </c>
      <c r="M24" s="37">
        <f t="shared" si="4"/>
        <v>-56305661</v>
      </c>
      <c r="N24" s="37">
        <f t="shared" si="4"/>
        <v>-18419938</v>
      </c>
      <c r="O24" s="37">
        <f t="shared" si="4"/>
        <v>123302613</v>
      </c>
      <c r="P24" s="37">
        <f t="shared" si="4"/>
        <v>48577014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269432620</v>
      </c>
      <c r="V24" s="37">
        <f t="shared" si="4"/>
        <v>0</v>
      </c>
      <c r="W24" s="37">
        <f t="shared" si="4"/>
        <v>269432619</v>
      </c>
      <c r="X24" s="38">
        <f>+IF(V24&lt;&gt;0,(W24/V24)*100,0)</f>
        <v>0</v>
      </c>
      <c r="Y24" s="39">
        <f t="shared" si="4"/>
        <v>0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118055463</v>
      </c>
      <c r="C27" s="59">
        <v>218833850</v>
      </c>
      <c r="D27" s="60">
        <v>218833850</v>
      </c>
      <c r="E27" s="60">
        <v>3275641</v>
      </c>
      <c r="F27" s="60">
        <v>3542606</v>
      </c>
      <c r="G27" s="60">
        <v>2787733</v>
      </c>
      <c r="H27" s="60">
        <v>9605980</v>
      </c>
      <c r="I27" s="60">
        <v>5103294</v>
      </c>
      <c r="J27" s="60">
        <v>25714475</v>
      </c>
      <c r="K27" s="60">
        <v>22029825</v>
      </c>
      <c r="L27" s="60">
        <v>52847594</v>
      </c>
      <c r="M27" s="60">
        <v>355883</v>
      </c>
      <c r="N27" s="60">
        <v>12914961</v>
      </c>
      <c r="O27" s="60">
        <v>17530806</v>
      </c>
      <c r="P27" s="60">
        <v>30801650</v>
      </c>
      <c r="Q27" s="60">
        <v>0</v>
      </c>
      <c r="R27" s="60">
        <v>0</v>
      </c>
      <c r="S27" s="60">
        <v>0</v>
      </c>
      <c r="T27" s="60">
        <v>0</v>
      </c>
      <c r="U27" s="60">
        <v>93255224</v>
      </c>
      <c r="V27" s="60">
        <v>164125388</v>
      </c>
      <c r="W27" s="60">
        <v>-70870164</v>
      </c>
      <c r="X27" s="61">
        <v>-43.18</v>
      </c>
      <c r="Y27" s="62">
        <v>218833850</v>
      </c>
    </row>
    <row r="28" spans="1:25" ht="13.5">
      <c r="A28" s="63" t="s">
        <v>43</v>
      </c>
      <c r="B28" s="1">
        <v>118055463</v>
      </c>
      <c r="C28" s="19">
        <v>173009327</v>
      </c>
      <c r="D28" s="20">
        <v>173009327</v>
      </c>
      <c r="E28" s="20">
        <v>0</v>
      </c>
      <c r="F28" s="20">
        <v>35000000</v>
      </c>
      <c r="G28" s="20">
        <v>0</v>
      </c>
      <c r="H28" s="20">
        <v>35000000</v>
      </c>
      <c r="I28" s="20">
        <v>0</v>
      </c>
      <c r="J28" s="20">
        <v>0</v>
      </c>
      <c r="K28" s="20">
        <v>50000000</v>
      </c>
      <c r="L28" s="20">
        <v>50000000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85000000</v>
      </c>
      <c r="V28" s="20">
        <v>129756995</v>
      </c>
      <c r="W28" s="20">
        <v>-44756995</v>
      </c>
      <c r="X28" s="21">
        <v>-34.49</v>
      </c>
      <c r="Y28" s="22">
        <v>173009327</v>
      </c>
    </row>
    <row r="29" spans="1:25" ht="13.5">
      <c r="A29" s="18" t="s">
        <v>103</v>
      </c>
      <c r="B29" s="1">
        <v>0</v>
      </c>
      <c r="C29" s="19">
        <v>52124523</v>
      </c>
      <c r="D29" s="20">
        <v>52124523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39093392</v>
      </c>
      <c r="W29" s="20">
        <v>-39093392</v>
      </c>
      <c r="X29" s="21">
        <v>-100</v>
      </c>
      <c r="Y29" s="22">
        <v>52124523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118055463</v>
      </c>
      <c r="C32" s="59">
        <f aca="true" t="shared" si="5" ref="C32:Y32">SUM(C28:C31)</f>
        <v>225133850</v>
      </c>
      <c r="D32" s="60">
        <f t="shared" si="5"/>
        <v>225133850</v>
      </c>
      <c r="E32" s="60">
        <f t="shared" si="5"/>
        <v>0</v>
      </c>
      <c r="F32" s="60">
        <f t="shared" si="5"/>
        <v>35000000</v>
      </c>
      <c r="G32" s="60">
        <f t="shared" si="5"/>
        <v>0</v>
      </c>
      <c r="H32" s="60">
        <f t="shared" si="5"/>
        <v>35000000</v>
      </c>
      <c r="I32" s="60">
        <f t="shared" si="5"/>
        <v>0</v>
      </c>
      <c r="J32" s="60">
        <f t="shared" si="5"/>
        <v>0</v>
      </c>
      <c r="K32" s="60">
        <f t="shared" si="5"/>
        <v>50000000</v>
      </c>
      <c r="L32" s="60">
        <f t="shared" si="5"/>
        <v>50000000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85000000</v>
      </c>
      <c r="V32" s="60">
        <f t="shared" si="5"/>
        <v>168850387</v>
      </c>
      <c r="W32" s="60">
        <f t="shared" si="5"/>
        <v>-83850387</v>
      </c>
      <c r="X32" s="61">
        <f>+IF(V32&lt;&gt;0,(W32/V32)*100,0)</f>
        <v>-49.659576439111156</v>
      </c>
      <c r="Y32" s="62">
        <f t="shared" si="5"/>
        <v>225133850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243619970</v>
      </c>
      <c r="C35" s="19">
        <v>159318116</v>
      </c>
      <c r="D35" s="20">
        <v>159318116</v>
      </c>
      <c r="E35" s="20">
        <v>129324106</v>
      </c>
      <c r="F35" s="20">
        <v>137078765</v>
      </c>
      <c r="G35" s="20">
        <v>131212121</v>
      </c>
      <c r="H35" s="20">
        <v>397614992</v>
      </c>
      <c r="I35" s="20">
        <v>87295833</v>
      </c>
      <c r="J35" s="20">
        <v>54327937</v>
      </c>
      <c r="K35" s="20">
        <v>-7009708</v>
      </c>
      <c r="L35" s="20">
        <v>134614062</v>
      </c>
      <c r="M35" s="20">
        <v>-35095495</v>
      </c>
      <c r="N35" s="20">
        <v>0</v>
      </c>
      <c r="O35" s="20">
        <v>0</v>
      </c>
      <c r="P35" s="20">
        <v>-35095495</v>
      </c>
      <c r="Q35" s="20">
        <v>0</v>
      </c>
      <c r="R35" s="20">
        <v>0</v>
      </c>
      <c r="S35" s="20">
        <v>0</v>
      </c>
      <c r="T35" s="20">
        <v>0</v>
      </c>
      <c r="U35" s="20">
        <v>497133559</v>
      </c>
      <c r="V35" s="20">
        <v>119488587</v>
      </c>
      <c r="W35" s="20">
        <v>377644972</v>
      </c>
      <c r="X35" s="21">
        <v>316.05</v>
      </c>
      <c r="Y35" s="22">
        <v>159318116</v>
      </c>
    </row>
    <row r="36" spans="1:25" ht="13.5">
      <c r="A36" s="18" t="s">
        <v>52</v>
      </c>
      <c r="B36" s="1">
        <v>172603761</v>
      </c>
      <c r="C36" s="19">
        <v>181233949</v>
      </c>
      <c r="D36" s="20">
        <v>181233949</v>
      </c>
      <c r="E36" s="20">
        <v>0</v>
      </c>
      <c r="F36" s="20">
        <v>485185</v>
      </c>
      <c r="G36" s="20">
        <v>-1382026</v>
      </c>
      <c r="H36" s="20">
        <v>-896841</v>
      </c>
      <c r="I36" s="20">
        <v>-10230222</v>
      </c>
      <c r="J36" s="20">
        <v>1849524</v>
      </c>
      <c r="K36" s="20">
        <v>2496083</v>
      </c>
      <c r="L36" s="20">
        <v>-5884615</v>
      </c>
      <c r="M36" s="20">
        <v>13758885</v>
      </c>
      <c r="N36" s="20">
        <v>0</v>
      </c>
      <c r="O36" s="20">
        <v>0</v>
      </c>
      <c r="P36" s="20">
        <v>13758885</v>
      </c>
      <c r="Q36" s="20">
        <v>0</v>
      </c>
      <c r="R36" s="20">
        <v>0</v>
      </c>
      <c r="S36" s="20">
        <v>0</v>
      </c>
      <c r="T36" s="20">
        <v>0</v>
      </c>
      <c r="U36" s="20">
        <v>6977429</v>
      </c>
      <c r="V36" s="20">
        <v>135925462</v>
      </c>
      <c r="W36" s="20">
        <v>-128948033</v>
      </c>
      <c r="X36" s="21">
        <v>-94.87</v>
      </c>
      <c r="Y36" s="22">
        <v>181233949</v>
      </c>
    </row>
    <row r="37" spans="1:25" ht="13.5">
      <c r="A37" s="18" t="s">
        <v>53</v>
      </c>
      <c r="B37" s="1">
        <v>141458465</v>
      </c>
      <c r="C37" s="19">
        <v>38310272</v>
      </c>
      <c r="D37" s="20">
        <v>38310272</v>
      </c>
      <c r="E37" s="20">
        <v>-1715871</v>
      </c>
      <c r="F37" s="20">
        <v>17894219</v>
      </c>
      <c r="G37" s="20">
        <v>12506097</v>
      </c>
      <c r="H37" s="20">
        <v>28684445</v>
      </c>
      <c r="I37" s="20">
        <v>-13218831</v>
      </c>
      <c r="J37" s="20">
        <v>-6868860</v>
      </c>
      <c r="K37" s="20">
        <v>-31291129</v>
      </c>
      <c r="L37" s="20">
        <v>-51378820</v>
      </c>
      <c r="M37" s="20">
        <v>9095979</v>
      </c>
      <c r="N37" s="20">
        <v>0</v>
      </c>
      <c r="O37" s="20">
        <v>0</v>
      </c>
      <c r="P37" s="20">
        <v>9095979</v>
      </c>
      <c r="Q37" s="20">
        <v>0</v>
      </c>
      <c r="R37" s="20">
        <v>0</v>
      </c>
      <c r="S37" s="20">
        <v>0</v>
      </c>
      <c r="T37" s="20">
        <v>0</v>
      </c>
      <c r="U37" s="20">
        <v>-13598396</v>
      </c>
      <c r="V37" s="20">
        <v>28732704</v>
      </c>
      <c r="W37" s="20">
        <v>-42331100</v>
      </c>
      <c r="X37" s="21">
        <v>-147.33</v>
      </c>
      <c r="Y37" s="22">
        <v>38310272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274765266</v>
      </c>
      <c r="C39" s="19">
        <v>302241793</v>
      </c>
      <c r="D39" s="20">
        <v>302241793</v>
      </c>
      <c r="E39" s="20">
        <v>131039977</v>
      </c>
      <c r="F39" s="20">
        <v>119669731</v>
      </c>
      <c r="G39" s="20">
        <v>117323998</v>
      </c>
      <c r="H39" s="20">
        <v>368033706</v>
      </c>
      <c r="I39" s="20">
        <v>90284442</v>
      </c>
      <c r="J39" s="20">
        <v>63046321</v>
      </c>
      <c r="K39" s="20">
        <v>26777504</v>
      </c>
      <c r="L39" s="20">
        <v>180108267</v>
      </c>
      <c r="M39" s="20">
        <v>-30432589</v>
      </c>
      <c r="N39" s="20">
        <v>0</v>
      </c>
      <c r="O39" s="20">
        <v>0</v>
      </c>
      <c r="P39" s="20">
        <v>-30432589</v>
      </c>
      <c r="Q39" s="20">
        <v>0</v>
      </c>
      <c r="R39" s="20">
        <v>0</v>
      </c>
      <c r="S39" s="20">
        <v>0</v>
      </c>
      <c r="T39" s="20">
        <v>0</v>
      </c>
      <c r="U39" s="20">
        <v>517709384</v>
      </c>
      <c r="V39" s="20">
        <v>226681345</v>
      </c>
      <c r="W39" s="20">
        <v>291028039</v>
      </c>
      <c r="X39" s="21">
        <v>128.39</v>
      </c>
      <c r="Y39" s="22">
        <v>302241793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256835451</v>
      </c>
      <c r="C42" s="19">
        <v>185981993</v>
      </c>
      <c r="D42" s="20">
        <v>185981993</v>
      </c>
      <c r="E42" s="20">
        <v>137137786</v>
      </c>
      <c r="F42" s="20">
        <v>25273116</v>
      </c>
      <c r="G42" s="20">
        <v>-12297412</v>
      </c>
      <c r="H42" s="20">
        <v>150113490</v>
      </c>
      <c r="I42" s="20">
        <v>30868592</v>
      </c>
      <c r="J42" s="20">
        <v>-16408309</v>
      </c>
      <c r="K42" s="20">
        <v>159888119</v>
      </c>
      <c r="L42" s="20">
        <v>174348402</v>
      </c>
      <c r="M42" s="20">
        <v>-58390719</v>
      </c>
      <c r="N42" s="20">
        <v>-22320950</v>
      </c>
      <c r="O42" s="20">
        <v>126725081</v>
      </c>
      <c r="P42" s="20">
        <v>46013412</v>
      </c>
      <c r="Q42" s="20">
        <v>0</v>
      </c>
      <c r="R42" s="20">
        <v>0</v>
      </c>
      <c r="S42" s="20">
        <v>0</v>
      </c>
      <c r="T42" s="20">
        <v>0</v>
      </c>
      <c r="U42" s="20">
        <v>370475304</v>
      </c>
      <c r="V42" s="20">
        <v>214761252</v>
      </c>
      <c r="W42" s="20">
        <v>155714052</v>
      </c>
      <c r="X42" s="21">
        <v>72.51</v>
      </c>
      <c r="Y42" s="22">
        <v>185981993</v>
      </c>
    </row>
    <row r="43" spans="1:25" ht="13.5">
      <c r="A43" s="18" t="s">
        <v>58</v>
      </c>
      <c r="B43" s="1">
        <v>-77973094</v>
      </c>
      <c r="C43" s="19">
        <v>-185981994</v>
      </c>
      <c r="D43" s="20">
        <v>-185981994</v>
      </c>
      <c r="E43" s="20">
        <v>0</v>
      </c>
      <c r="F43" s="20">
        <v>-3929611</v>
      </c>
      <c r="G43" s="20">
        <v>-5126599</v>
      </c>
      <c r="H43" s="20">
        <v>-9056210</v>
      </c>
      <c r="I43" s="20">
        <v>-7144844</v>
      </c>
      <c r="J43" s="20">
        <v>-26794003</v>
      </c>
      <c r="K43" s="20">
        <v>-34789161</v>
      </c>
      <c r="L43" s="20">
        <v>-68728008</v>
      </c>
      <c r="M43" s="20">
        <v>-355883</v>
      </c>
      <c r="N43" s="20">
        <v>-12914961</v>
      </c>
      <c r="O43" s="20">
        <v>-20944526</v>
      </c>
      <c r="P43" s="20">
        <v>-34215370</v>
      </c>
      <c r="Q43" s="20">
        <v>0</v>
      </c>
      <c r="R43" s="20">
        <v>0</v>
      </c>
      <c r="S43" s="20">
        <v>0</v>
      </c>
      <c r="T43" s="20">
        <v>0</v>
      </c>
      <c r="U43" s="20">
        <v>-111999588</v>
      </c>
      <c r="V43" s="20">
        <v>-126300036</v>
      </c>
      <c r="W43" s="20">
        <v>14300448</v>
      </c>
      <c r="X43" s="21">
        <v>-11.32</v>
      </c>
      <c r="Y43" s="22">
        <v>-185981994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200163558</v>
      </c>
      <c r="C45" s="59">
        <v>17542145</v>
      </c>
      <c r="D45" s="60">
        <v>17542145</v>
      </c>
      <c r="E45" s="60">
        <v>158438987</v>
      </c>
      <c r="F45" s="60">
        <v>179782492</v>
      </c>
      <c r="G45" s="60">
        <v>162358481</v>
      </c>
      <c r="H45" s="60">
        <v>162358481</v>
      </c>
      <c r="I45" s="60">
        <v>186082229</v>
      </c>
      <c r="J45" s="60">
        <v>142879917</v>
      </c>
      <c r="K45" s="60">
        <v>267978875</v>
      </c>
      <c r="L45" s="60">
        <v>267978875</v>
      </c>
      <c r="M45" s="60">
        <v>209232273</v>
      </c>
      <c r="N45" s="60">
        <v>173996362</v>
      </c>
      <c r="O45" s="60">
        <v>279776917</v>
      </c>
      <c r="P45" s="60">
        <v>279776917</v>
      </c>
      <c r="Q45" s="60">
        <v>0</v>
      </c>
      <c r="R45" s="60">
        <v>0</v>
      </c>
      <c r="S45" s="60">
        <v>0</v>
      </c>
      <c r="T45" s="60">
        <v>0</v>
      </c>
      <c r="U45" s="60">
        <v>279776917</v>
      </c>
      <c r="V45" s="60">
        <v>106003362</v>
      </c>
      <c r="W45" s="60">
        <v>173773555</v>
      </c>
      <c r="X45" s="61">
        <v>163.93</v>
      </c>
      <c r="Y45" s="62">
        <v>17542145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2437760</v>
      </c>
      <c r="C51" s="89">
        <v>544393</v>
      </c>
      <c r="D51" s="14">
        <v>0</v>
      </c>
      <c r="E51" s="14">
        <v>0</v>
      </c>
      <c r="F51" s="14">
        <v>0</v>
      </c>
      <c r="G51" s="14">
        <v>0</v>
      </c>
      <c r="H51" s="14">
        <v>3546694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6528847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1223243</v>
      </c>
      <c r="D5" s="20">
        <v>1223243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917432</v>
      </c>
      <c r="W5" s="20">
        <v>-917432</v>
      </c>
      <c r="X5" s="21">
        <v>-100</v>
      </c>
      <c r="Y5" s="22">
        <v>1223243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0</v>
      </c>
      <c r="C7" s="19">
        <v>800000</v>
      </c>
      <c r="D7" s="20">
        <v>800000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600000</v>
      </c>
      <c r="W7" s="20">
        <v>-600000</v>
      </c>
      <c r="X7" s="21">
        <v>-100</v>
      </c>
      <c r="Y7" s="22">
        <v>800000</v>
      </c>
    </row>
    <row r="8" spans="1:25" ht="13.5">
      <c r="A8" s="18" t="s">
        <v>33</v>
      </c>
      <c r="B8" s="1">
        <v>0</v>
      </c>
      <c r="C8" s="19">
        <v>38982236</v>
      </c>
      <c r="D8" s="20">
        <v>38982236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29236677</v>
      </c>
      <c r="W8" s="20">
        <v>-29236677</v>
      </c>
      <c r="X8" s="21">
        <v>-100</v>
      </c>
      <c r="Y8" s="22">
        <v>38982236</v>
      </c>
    </row>
    <row r="9" spans="1:25" ht="13.5">
      <c r="A9" s="18" t="s">
        <v>34</v>
      </c>
      <c r="B9" s="1">
        <v>0</v>
      </c>
      <c r="C9" s="19">
        <v>10000</v>
      </c>
      <c r="D9" s="20">
        <v>10000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7500</v>
      </c>
      <c r="W9" s="20">
        <v>-7500</v>
      </c>
      <c r="X9" s="21">
        <v>-100</v>
      </c>
      <c r="Y9" s="22">
        <v>10000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41015479</v>
      </c>
      <c r="D10" s="26">
        <f t="shared" si="0"/>
        <v>41015479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30761609</v>
      </c>
      <c r="W10" s="26">
        <f t="shared" si="0"/>
        <v>-30761609</v>
      </c>
      <c r="X10" s="27">
        <f>+IF(V10&lt;&gt;0,(W10/V10)*100,0)</f>
        <v>-100</v>
      </c>
      <c r="Y10" s="28">
        <f t="shared" si="0"/>
        <v>41015479</v>
      </c>
    </row>
    <row r="11" spans="1:25" ht="13.5">
      <c r="A11" s="18" t="s">
        <v>35</v>
      </c>
      <c r="B11" s="1">
        <v>0</v>
      </c>
      <c r="C11" s="19">
        <v>13496000</v>
      </c>
      <c r="D11" s="20">
        <v>13496000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10122000</v>
      </c>
      <c r="W11" s="20">
        <v>-10122000</v>
      </c>
      <c r="X11" s="21">
        <v>-100</v>
      </c>
      <c r="Y11" s="22">
        <v>13496000</v>
      </c>
    </row>
    <row r="12" spans="1:25" ht="13.5">
      <c r="A12" s="18" t="s">
        <v>36</v>
      </c>
      <c r="B12" s="1">
        <v>0</v>
      </c>
      <c r="C12" s="19">
        <v>5876583</v>
      </c>
      <c r="D12" s="20">
        <v>5876583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4407437</v>
      </c>
      <c r="W12" s="20">
        <v>-4407437</v>
      </c>
      <c r="X12" s="21">
        <v>-100</v>
      </c>
      <c r="Y12" s="22">
        <v>5876583</v>
      </c>
    </row>
    <row r="13" spans="1:25" ht="13.5">
      <c r="A13" s="18" t="s">
        <v>99</v>
      </c>
      <c r="B13" s="1">
        <v>0</v>
      </c>
      <c r="C13" s="19">
        <v>1000000</v>
      </c>
      <c r="D13" s="20">
        <v>1000000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750000</v>
      </c>
      <c r="W13" s="20">
        <v>-750000</v>
      </c>
      <c r="X13" s="21">
        <v>-100</v>
      </c>
      <c r="Y13" s="22">
        <v>1000000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1">
        <v>0</v>
      </c>
      <c r="Y15" s="22">
        <v>0</v>
      </c>
    </row>
    <row r="16" spans="1:25" ht="13.5">
      <c r="A16" s="29" t="s">
        <v>39</v>
      </c>
      <c r="B16" s="1">
        <v>0</v>
      </c>
      <c r="C16" s="19">
        <v>2325000</v>
      </c>
      <c r="D16" s="20">
        <v>2325000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1743750</v>
      </c>
      <c r="W16" s="20">
        <v>-1743750</v>
      </c>
      <c r="X16" s="21">
        <v>-100</v>
      </c>
      <c r="Y16" s="22">
        <v>2325000</v>
      </c>
    </row>
    <row r="17" spans="1:25" ht="13.5">
      <c r="A17" s="18" t="s">
        <v>40</v>
      </c>
      <c r="B17" s="1">
        <v>0</v>
      </c>
      <c r="C17" s="19">
        <v>18318417</v>
      </c>
      <c r="D17" s="20">
        <v>18318417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13738813</v>
      </c>
      <c r="W17" s="20">
        <v>-13738813</v>
      </c>
      <c r="X17" s="21">
        <v>-100</v>
      </c>
      <c r="Y17" s="22">
        <v>18318417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41016000</v>
      </c>
      <c r="D18" s="33">
        <f t="shared" si="1"/>
        <v>41016000</v>
      </c>
      <c r="E18" s="33">
        <f t="shared" si="1"/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0</v>
      </c>
      <c r="V18" s="33">
        <f t="shared" si="1"/>
        <v>30762000</v>
      </c>
      <c r="W18" s="33">
        <f t="shared" si="1"/>
        <v>-30762000</v>
      </c>
      <c r="X18" s="27">
        <f>+IF(V18&lt;&gt;0,(W18/V18)*100,0)</f>
        <v>-100</v>
      </c>
      <c r="Y18" s="34">
        <f t="shared" si="1"/>
        <v>41016000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-521</v>
      </c>
      <c r="D19" s="37">
        <f t="shared" si="2"/>
        <v>-521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0</v>
      </c>
      <c r="V19" s="37">
        <f>IF(D10=D18,0,V10-V18)</f>
        <v>-391</v>
      </c>
      <c r="W19" s="37">
        <f t="shared" si="2"/>
        <v>391</v>
      </c>
      <c r="X19" s="38">
        <f>+IF(V19&lt;&gt;0,(W19/V19)*100,0)</f>
        <v>-100</v>
      </c>
      <c r="Y19" s="39">
        <f t="shared" si="2"/>
        <v>-521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-521</v>
      </c>
      <c r="D22" s="48">
        <f t="shared" si="3"/>
        <v>-521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 t="shared" si="3"/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8">
        <f t="shared" si="3"/>
        <v>0</v>
      </c>
      <c r="M22" s="48">
        <f t="shared" si="3"/>
        <v>0</v>
      </c>
      <c r="N22" s="48">
        <f t="shared" si="3"/>
        <v>0</v>
      </c>
      <c r="O22" s="48">
        <f t="shared" si="3"/>
        <v>0</v>
      </c>
      <c r="P22" s="48">
        <f t="shared" si="3"/>
        <v>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0</v>
      </c>
      <c r="V22" s="48">
        <f t="shared" si="3"/>
        <v>-391</v>
      </c>
      <c r="W22" s="48">
        <f t="shared" si="3"/>
        <v>391</v>
      </c>
      <c r="X22" s="49">
        <f>+IF(V22&lt;&gt;0,(W22/V22)*100,0)</f>
        <v>-100</v>
      </c>
      <c r="Y22" s="50">
        <f t="shared" si="3"/>
        <v>-521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-521</v>
      </c>
      <c r="D24" s="37">
        <f t="shared" si="4"/>
        <v>-521</v>
      </c>
      <c r="E24" s="37">
        <f t="shared" si="4"/>
        <v>0</v>
      </c>
      <c r="F24" s="37">
        <f t="shared" si="4"/>
        <v>0</v>
      </c>
      <c r="G24" s="37">
        <f t="shared" si="4"/>
        <v>0</v>
      </c>
      <c r="H24" s="37">
        <f t="shared" si="4"/>
        <v>0</v>
      </c>
      <c r="I24" s="37">
        <f t="shared" si="4"/>
        <v>0</v>
      </c>
      <c r="J24" s="37">
        <f t="shared" si="4"/>
        <v>0</v>
      </c>
      <c r="K24" s="37">
        <f t="shared" si="4"/>
        <v>0</v>
      </c>
      <c r="L24" s="37">
        <f t="shared" si="4"/>
        <v>0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0</v>
      </c>
      <c r="V24" s="37">
        <f t="shared" si="4"/>
        <v>-391</v>
      </c>
      <c r="W24" s="37">
        <f t="shared" si="4"/>
        <v>391</v>
      </c>
      <c r="X24" s="38">
        <f>+IF(V24&lt;&gt;0,(W24/V24)*100,0)</f>
        <v>-100</v>
      </c>
      <c r="Y24" s="39">
        <f t="shared" si="4"/>
        <v>-521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38327000</v>
      </c>
      <c r="D27" s="60">
        <v>38327000</v>
      </c>
      <c r="E27" s="60">
        <v>2136224</v>
      </c>
      <c r="F27" s="60">
        <v>0</v>
      </c>
      <c r="G27" s="60">
        <v>0</v>
      </c>
      <c r="H27" s="60">
        <v>2136224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2136224</v>
      </c>
      <c r="V27" s="60">
        <v>28745250</v>
      </c>
      <c r="W27" s="60">
        <v>-26609026</v>
      </c>
      <c r="X27" s="61">
        <v>-92.57</v>
      </c>
      <c r="Y27" s="62">
        <v>38327000</v>
      </c>
    </row>
    <row r="28" spans="1:25" ht="13.5">
      <c r="A28" s="63" t="s">
        <v>43</v>
      </c>
      <c r="B28" s="1">
        <v>0</v>
      </c>
      <c r="C28" s="19">
        <v>19530000</v>
      </c>
      <c r="D28" s="20">
        <v>19530000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14647500</v>
      </c>
      <c r="W28" s="20">
        <v>-14647500</v>
      </c>
      <c r="X28" s="21">
        <v>-100</v>
      </c>
      <c r="Y28" s="22">
        <v>19530000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19530000</v>
      </c>
      <c r="D32" s="60">
        <f t="shared" si="5"/>
        <v>19530000</v>
      </c>
      <c r="E32" s="60">
        <f t="shared" si="5"/>
        <v>0</v>
      </c>
      <c r="F32" s="60">
        <f t="shared" si="5"/>
        <v>0</v>
      </c>
      <c r="G32" s="60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0</v>
      </c>
      <c r="K32" s="60">
        <f t="shared" si="5"/>
        <v>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0</v>
      </c>
      <c r="V32" s="60">
        <f t="shared" si="5"/>
        <v>14647500</v>
      </c>
      <c r="W32" s="60">
        <f t="shared" si="5"/>
        <v>-14647500</v>
      </c>
      <c r="X32" s="61">
        <f>+IF(V32&lt;&gt;0,(W32/V32)*100,0)</f>
        <v>-100</v>
      </c>
      <c r="Y32" s="62">
        <f t="shared" si="5"/>
        <v>19530000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0</v>
      </c>
      <c r="Y36" s="22">
        <v>0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70927104</v>
      </c>
      <c r="C42" s="19">
        <v>-12000</v>
      </c>
      <c r="D42" s="20">
        <v>-12000</v>
      </c>
      <c r="E42" s="20">
        <v>14492324</v>
      </c>
      <c r="F42" s="20">
        <v>3399927</v>
      </c>
      <c r="G42" s="20">
        <v>-3169581</v>
      </c>
      <c r="H42" s="20">
        <v>14722670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14722670</v>
      </c>
      <c r="V42" s="20">
        <v>-9000</v>
      </c>
      <c r="W42" s="20">
        <v>14731670</v>
      </c>
      <c r="X42" s="21">
        <v>-163685.22</v>
      </c>
      <c r="Y42" s="22">
        <v>-12000</v>
      </c>
    </row>
    <row r="43" spans="1:25" ht="13.5">
      <c r="A43" s="18" t="s">
        <v>58</v>
      </c>
      <c r="B43" s="1">
        <v>-63646541</v>
      </c>
      <c r="C43" s="19">
        <v>0</v>
      </c>
      <c r="D43" s="20">
        <v>0</v>
      </c>
      <c r="E43" s="20">
        <v>-2582505</v>
      </c>
      <c r="F43" s="20">
        <v>-3321615</v>
      </c>
      <c r="G43" s="20">
        <v>-1605395</v>
      </c>
      <c r="H43" s="20">
        <v>-7509515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-7509515</v>
      </c>
      <c r="V43" s="20">
        <v>0</v>
      </c>
      <c r="W43" s="20">
        <v>-7509515</v>
      </c>
      <c r="X43" s="21">
        <v>0</v>
      </c>
      <c r="Y43" s="22">
        <v>0</v>
      </c>
    </row>
    <row r="44" spans="1:25" ht="13.5">
      <c r="A44" s="18" t="s">
        <v>59</v>
      </c>
      <c r="B44" s="1">
        <v>29082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8043817</v>
      </c>
      <c r="C45" s="59">
        <v>-12000</v>
      </c>
      <c r="D45" s="60">
        <v>-12000</v>
      </c>
      <c r="E45" s="60">
        <v>20705463</v>
      </c>
      <c r="F45" s="60">
        <v>20783775</v>
      </c>
      <c r="G45" s="60">
        <v>16008799</v>
      </c>
      <c r="H45" s="60">
        <v>16008799</v>
      </c>
      <c r="I45" s="60">
        <v>16008799</v>
      </c>
      <c r="J45" s="60">
        <v>16008799</v>
      </c>
      <c r="K45" s="60">
        <v>16008799</v>
      </c>
      <c r="L45" s="60">
        <v>16008799</v>
      </c>
      <c r="M45" s="60">
        <v>16008799</v>
      </c>
      <c r="N45" s="60">
        <v>16008799</v>
      </c>
      <c r="O45" s="60">
        <v>16008799</v>
      </c>
      <c r="P45" s="60">
        <v>16008799</v>
      </c>
      <c r="Q45" s="60">
        <v>0</v>
      </c>
      <c r="R45" s="60">
        <v>0</v>
      </c>
      <c r="S45" s="60">
        <v>0</v>
      </c>
      <c r="T45" s="60">
        <v>0</v>
      </c>
      <c r="U45" s="60">
        <v>16008799</v>
      </c>
      <c r="V45" s="60">
        <v>-9000</v>
      </c>
      <c r="W45" s="60">
        <v>16017799</v>
      </c>
      <c r="X45" s="61">
        <v>-177975.54</v>
      </c>
      <c r="Y45" s="62">
        <v>-12000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0</v>
      </c>
      <c r="D5" s="20">
        <v>0</v>
      </c>
      <c r="E5" s="20">
        <v>21771620</v>
      </c>
      <c r="F5" s="20">
        <v>0</v>
      </c>
      <c r="G5" s="20">
        <v>0</v>
      </c>
      <c r="H5" s="20">
        <v>21771620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21771620</v>
      </c>
      <c r="V5" s="20">
        <v>0</v>
      </c>
      <c r="W5" s="20">
        <v>21771620</v>
      </c>
      <c r="X5" s="21">
        <v>0</v>
      </c>
      <c r="Y5" s="22">
        <v>0</v>
      </c>
    </row>
    <row r="6" spans="1:25" ht="13.5">
      <c r="A6" s="18" t="s">
        <v>31</v>
      </c>
      <c r="B6" s="1">
        <v>0</v>
      </c>
      <c r="C6" s="19">
        <v>145457876</v>
      </c>
      <c r="D6" s="20">
        <v>145457876</v>
      </c>
      <c r="E6" s="20">
        <v>9837054</v>
      </c>
      <c r="F6" s="20">
        <v>10178886</v>
      </c>
      <c r="G6" s="20">
        <v>0</v>
      </c>
      <c r="H6" s="20">
        <v>20015940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20015940</v>
      </c>
      <c r="V6" s="20">
        <v>109093407</v>
      </c>
      <c r="W6" s="20">
        <v>-89077467</v>
      </c>
      <c r="X6" s="21">
        <v>-81.65</v>
      </c>
      <c r="Y6" s="22">
        <v>145457876</v>
      </c>
    </row>
    <row r="7" spans="1:25" ht="13.5">
      <c r="A7" s="18" t="s">
        <v>32</v>
      </c>
      <c r="B7" s="1">
        <v>0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1">
        <v>0</v>
      </c>
      <c r="Y7" s="22">
        <v>0</v>
      </c>
    </row>
    <row r="8" spans="1:25" ht="13.5">
      <c r="A8" s="18" t="s">
        <v>33</v>
      </c>
      <c r="B8" s="1">
        <v>0</v>
      </c>
      <c r="C8" s="19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1">
        <v>0</v>
      </c>
      <c r="Y8" s="22">
        <v>0</v>
      </c>
    </row>
    <row r="9" spans="1:25" ht="13.5">
      <c r="A9" s="18" t="s">
        <v>34</v>
      </c>
      <c r="B9" s="1">
        <v>0</v>
      </c>
      <c r="C9" s="19">
        <v>98554230</v>
      </c>
      <c r="D9" s="20">
        <v>98554230</v>
      </c>
      <c r="E9" s="20">
        <v>1105453</v>
      </c>
      <c r="F9" s="20">
        <v>249949</v>
      </c>
      <c r="G9" s="20">
        <v>0</v>
      </c>
      <c r="H9" s="20">
        <v>1355402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1355402</v>
      </c>
      <c r="V9" s="20">
        <v>73915673</v>
      </c>
      <c r="W9" s="20">
        <v>-72560271</v>
      </c>
      <c r="X9" s="21">
        <v>-98.17</v>
      </c>
      <c r="Y9" s="22">
        <v>98554230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244012106</v>
      </c>
      <c r="D10" s="26">
        <f t="shared" si="0"/>
        <v>244012106</v>
      </c>
      <c r="E10" s="26">
        <f t="shared" si="0"/>
        <v>32714127</v>
      </c>
      <c r="F10" s="26">
        <f t="shared" si="0"/>
        <v>10428835</v>
      </c>
      <c r="G10" s="26">
        <f t="shared" si="0"/>
        <v>0</v>
      </c>
      <c r="H10" s="26">
        <f t="shared" si="0"/>
        <v>43142962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43142962</v>
      </c>
      <c r="V10" s="26">
        <f t="shared" si="0"/>
        <v>183009080</v>
      </c>
      <c r="W10" s="26">
        <f t="shared" si="0"/>
        <v>-139866118</v>
      </c>
      <c r="X10" s="27">
        <f>+IF(V10&lt;&gt;0,(W10/V10)*100,0)</f>
        <v>-76.42578062246966</v>
      </c>
      <c r="Y10" s="28">
        <f t="shared" si="0"/>
        <v>244012106</v>
      </c>
    </row>
    <row r="11" spans="1:25" ht="13.5">
      <c r="A11" s="18" t="s">
        <v>35</v>
      </c>
      <c r="B11" s="1">
        <v>0</v>
      </c>
      <c r="C11" s="19">
        <v>72372997</v>
      </c>
      <c r="D11" s="20">
        <v>72372997</v>
      </c>
      <c r="E11" s="20">
        <v>65221</v>
      </c>
      <c r="F11" s="20">
        <v>69872</v>
      </c>
      <c r="G11" s="20">
        <v>0</v>
      </c>
      <c r="H11" s="20">
        <v>135093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135093</v>
      </c>
      <c r="V11" s="20">
        <v>54279748</v>
      </c>
      <c r="W11" s="20">
        <v>-54144655</v>
      </c>
      <c r="X11" s="21">
        <v>-99.75</v>
      </c>
      <c r="Y11" s="22">
        <v>72372997</v>
      </c>
    </row>
    <row r="12" spans="1:25" ht="13.5">
      <c r="A12" s="18" t="s">
        <v>36</v>
      </c>
      <c r="B12" s="1">
        <v>0</v>
      </c>
      <c r="C12" s="19">
        <v>1479410</v>
      </c>
      <c r="D12" s="20">
        <v>1479410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1109558</v>
      </c>
      <c r="W12" s="20">
        <v>-1109558</v>
      </c>
      <c r="X12" s="21">
        <v>-100</v>
      </c>
      <c r="Y12" s="22">
        <v>1479410</v>
      </c>
    </row>
    <row r="13" spans="1:25" ht="13.5">
      <c r="A13" s="18" t="s">
        <v>99</v>
      </c>
      <c r="B13" s="1">
        <v>0</v>
      </c>
      <c r="C13" s="19">
        <v>6996680</v>
      </c>
      <c r="D13" s="20">
        <v>6996680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5247510</v>
      </c>
      <c r="W13" s="20">
        <v>-5247510</v>
      </c>
      <c r="X13" s="21">
        <v>-100</v>
      </c>
      <c r="Y13" s="22">
        <v>6996680</v>
      </c>
    </row>
    <row r="14" spans="1:25" ht="13.5">
      <c r="A14" s="18" t="s">
        <v>37</v>
      </c>
      <c r="B14" s="1">
        <v>0</v>
      </c>
      <c r="C14" s="19">
        <v>3807280</v>
      </c>
      <c r="D14" s="20">
        <v>3807280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2855460</v>
      </c>
      <c r="W14" s="20">
        <v>-2855460</v>
      </c>
      <c r="X14" s="21">
        <v>-100</v>
      </c>
      <c r="Y14" s="22">
        <v>3807280</v>
      </c>
    </row>
    <row r="15" spans="1:25" ht="13.5">
      <c r="A15" s="18" t="s">
        <v>38</v>
      </c>
      <c r="B15" s="1">
        <v>0</v>
      </c>
      <c r="C15" s="19">
        <v>64029220</v>
      </c>
      <c r="D15" s="20">
        <v>64029220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48021915</v>
      </c>
      <c r="W15" s="20">
        <v>-48021915</v>
      </c>
      <c r="X15" s="21">
        <v>-100</v>
      </c>
      <c r="Y15" s="22">
        <v>64029220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79125990</v>
      </c>
      <c r="D17" s="20">
        <v>79125990</v>
      </c>
      <c r="E17" s="20">
        <v>172985</v>
      </c>
      <c r="F17" s="20">
        <v>1682954</v>
      </c>
      <c r="G17" s="20">
        <v>0</v>
      </c>
      <c r="H17" s="20">
        <v>1855939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1855939</v>
      </c>
      <c r="V17" s="20">
        <v>59344493</v>
      </c>
      <c r="W17" s="20">
        <v>-57488554</v>
      </c>
      <c r="X17" s="21">
        <v>-96.87</v>
      </c>
      <c r="Y17" s="22">
        <v>79125990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227811577</v>
      </c>
      <c r="D18" s="33">
        <f t="shared" si="1"/>
        <v>227811577</v>
      </c>
      <c r="E18" s="33">
        <f t="shared" si="1"/>
        <v>238206</v>
      </c>
      <c r="F18" s="33">
        <f t="shared" si="1"/>
        <v>1752826</v>
      </c>
      <c r="G18" s="33">
        <f t="shared" si="1"/>
        <v>0</v>
      </c>
      <c r="H18" s="33">
        <f t="shared" si="1"/>
        <v>1991032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1991032</v>
      </c>
      <c r="V18" s="33">
        <f t="shared" si="1"/>
        <v>170858684</v>
      </c>
      <c r="W18" s="33">
        <f t="shared" si="1"/>
        <v>-168867652</v>
      </c>
      <c r="X18" s="27">
        <f>+IF(V18&lt;&gt;0,(W18/V18)*100,0)</f>
        <v>-98.83469077872566</v>
      </c>
      <c r="Y18" s="34">
        <f t="shared" si="1"/>
        <v>227811577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16200529</v>
      </c>
      <c r="D19" s="37">
        <f t="shared" si="2"/>
        <v>16200529</v>
      </c>
      <c r="E19" s="37">
        <f t="shared" si="2"/>
        <v>32475921</v>
      </c>
      <c r="F19" s="37">
        <f t="shared" si="2"/>
        <v>8676009</v>
      </c>
      <c r="G19" s="37">
        <f t="shared" si="2"/>
        <v>0</v>
      </c>
      <c r="H19" s="37">
        <f t="shared" si="2"/>
        <v>41151930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41151930</v>
      </c>
      <c r="V19" s="37">
        <f>IF(D10=D18,0,V10-V18)</f>
        <v>12150396</v>
      </c>
      <c r="W19" s="37">
        <f t="shared" si="2"/>
        <v>29001534</v>
      </c>
      <c r="X19" s="38">
        <f>+IF(V19&lt;&gt;0,(W19/V19)*100,0)</f>
        <v>238.6879736265386</v>
      </c>
      <c r="Y19" s="39">
        <f t="shared" si="2"/>
        <v>16200529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16200529</v>
      </c>
      <c r="D22" s="48">
        <f t="shared" si="3"/>
        <v>16200529</v>
      </c>
      <c r="E22" s="48">
        <f t="shared" si="3"/>
        <v>32475921</v>
      </c>
      <c r="F22" s="48">
        <f t="shared" si="3"/>
        <v>8676009</v>
      </c>
      <c r="G22" s="48">
        <f t="shared" si="3"/>
        <v>0</v>
      </c>
      <c r="H22" s="48">
        <f t="shared" si="3"/>
        <v>41151930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8">
        <f t="shared" si="3"/>
        <v>0</v>
      </c>
      <c r="M22" s="48">
        <f t="shared" si="3"/>
        <v>0</v>
      </c>
      <c r="N22" s="48">
        <f t="shared" si="3"/>
        <v>0</v>
      </c>
      <c r="O22" s="48">
        <f t="shared" si="3"/>
        <v>0</v>
      </c>
      <c r="P22" s="48">
        <f t="shared" si="3"/>
        <v>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41151930</v>
      </c>
      <c r="V22" s="48">
        <f t="shared" si="3"/>
        <v>12150396</v>
      </c>
      <c r="W22" s="48">
        <f t="shared" si="3"/>
        <v>29001534</v>
      </c>
      <c r="X22" s="49">
        <f>+IF(V22&lt;&gt;0,(W22/V22)*100,0)</f>
        <v>238.6879736265386</v>
      </c>
      <c r="Y22" s="50">
        <f t="shared" si="3"/>
        <v>16200529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16200529</v>
      </c>
      <c r="D24" s="37">
        <f t="shared" si="4"/>
        <v>16200529</v>
      </c>
      <c r="E24" s="37">
        <f t="shared" si="4"/>
        <v>32475921</v>
      </c>
      <c r="F24" s="37">
        <f t="shared" si="4"/>
        <v>8676009</v>
      </c>
      <c r="G24" s="37">
        <f t="shared" si="4"/>
        <v>0</v>
      </c>
      <c r="H24" s="37">
        <f t="shared" si="4"/>
        <v>41151930</v>
      </c>
      <c r="I24" s="37">
        <f t="shared" si="4"/>
        <v>0</v>
      </c>
      <c r="J24" s="37">
        <f t="shared" si="4"/>
        <v>0</v>
      </c>
      <c r="K24" s="37">
        <f t="shared" si="4"/>
        <v>0</v>
      </c>
      <c r="L24" s="37">
        <f t="shared" si="4"/>
        <v>0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41151930</v>
      </c>
      <c r="V24" s="37">
        <f t="shared" si="4"/>
        <v>12150396</v>
      </c>
      <c r="W24" s="37">
        <f t="shared" si="4"/>
        <v>29001534</v>
      </c>
      <c r="X24" s="38">
        <f>+IF(V24&lt;&gt;0,(W24/V24)*100,0)</f>
        <v>238.6879736265386</v>
      </c>
      <c r="Y24" s="39">
        <f t="shared" si="4"/>
        <v>16200529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87935278</v>
      </c>
      <c r="D27" s="60">
        <v>87935278</v>
      </c>
      <c r="E27" s="60">
        <v>0</v>
      </c>
      <c r="F27" s="60">
        <v>1043</v>
      </c>
      <c r="G27" s="60">
        <v>235851278</v>
      </c>
      <c r="H27" s="60">
        <v>235852321</v>
      </c>
      <c r="I27" s="60">
        <v>227192278</v>
      </c>
      <c r="J27" s="60">
        <v>0</v>
      </c>
      <c r="K27" s="60">
        <v>0</v>
      </c>
      <c r="L27" s="60">
        <v>227192278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463044599</v>
      </c>
      <c r="V27" s="60">
        <v>65951459</v>
      </c>
      <c r="W27" s="60">
        <v>397093140</v>
      </c>
      <c r="X27" s="61">
        <v>602.1</v>
      </c>
      <c r="Y27" s="62">
        <v>87935278</v>
      </c>
    </row>
    <row r="28" spans="1:25" ht="13.5">
      <c r="A28" s="63" t="s">
        <v>43</v>
      </c>
      <c r="B28" s="1">
        <v>0</v>
      </c>
      <c r="C28" s="19">
        <v>122252278</v>
      </c>
      <c r="D28" s="20">
        <v>122252278</v>
      </c>
      <c r="E28" s="20">
        <v>0</v>
      </c>
      <c r="F28" s="20">
        <v>0</v>
      </c>
      <c r="G28" s="20">
        <v>70708278</v>
      </c>
      <c r="H28" s="20">
        <v>70708278</v>
      </c>
      <c r="I28" s="20">
        <v>67908278</v>
      </c>
      <c r="J28" s="20">
        <v>0</v>
      </c>
      <c r="K28" s="20">
        <v>0</v>
      </c>
      <c r="L28" s="20">
        <v>67908278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138616556</v>
      </c>
      <c r="V28" s="20">
        <v>91689209</v>
      </c>
      <c r="W28" s="20">
        <v>46927347</v>
      </c>
      <c r="X28" s="21">
        <v>51.18</v>
      </c>
      <c r="Y28" s="22">
        <v>122252278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0</v>
      </c>
      <c r="F31" s="20">
        <v>1043</v>
      </c>
      <c r="G31" s="20">
        <v>192724000</v>
      </c>
      <c r="H31" s="20">
        <v>192725043</v>
      </c>
      <c r="I31" s="20">
        <v>166904000</v>
      </c>
      <c r="J31" s="20">
        <v>0</v>
      </c>
      <c r="K31" s="20">
        <v>0</v>
      </c>
      <c r="L31" s="20">
        <v>166904000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359629043</v>
      </c>
      <c r="V31" s="20">
        <v>0</v>
      </c>
      <c r="W31" s="20">
        <v>359629043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122252278</v>
      </c>
      <c r="D32" s="60">
        <f t="shared" si="5"/>
        <v>122252278</v>
      </c>
      <c r="E32" s="60">
        <f t="shared" si="5"/>
        <v>0</v>
      </c>
      <c r="F32" s="60">
        <f t="shared" si="5"/>
        <v>1043</v>
      </c>
      <c r="G32" s="60">
        <f t="shared" si="5"/>
        <v>263432278</v>
      </c>
      <c r="H32" s="60">
        <f t="shared" si="5"/>
        <v>263433321</v>
      </c>
      <c r="I32" s="60">
        <f t="shared" si="5"/>
        <v>234812278</v>
      </c>
      <c r="J32" s="60">
        <f t="shared" si="5"/>
        <v>0</v>
      </c>
      <c r="K32" s="60">
        <f t="shared" si="5"/>
        <v>0</v>
      </c>
      <c r="L32" s="60">
        <f t="shared" si="5"/>
        <v>234812278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498245599</v>
      </c>
      <c r="V32" s="60">
        <f t="shared" si="5"/>
        <v>91689209</v>
      </c>
      <c r="W32" s="60">
        <f t="shared" si="5"/>
        <v>406556390</v>
      </c>
      <c r="X32" s="61">
        <f>+IF(V32&lt;&gt;0,(W32/V32)*100,0)</f>
        <v>443.40702077602174</v>
      </c>
      <c r="Y32" s="62">
        <f t="shared" si="5"/>
        <v>122252278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60115281</v>
      </c>
      <c r="D35" s="20">
        <v>60115281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45086461</v>
      </c>
      <c r="W35" s="20">
        <v>-45086461</v>
      </c>
      <c r="X35" s="21">
        <v>-100</v>
      </c>
      <c r="Y35" s="22">
        <v>60115281</v>
      </c>
    </row>
    <row r="36" spans="1:25" ht="13.5">
      <c r="A36" s="18" t="s">
        <v>52</v>
      </c>
      <c r="B36" s="1">
        <v>0</v>
      </c>
      <c r="C36" s="19">
        <v>182871771</v>
      </c>
      <c r="D36" s="20">
        <v>182871771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137153828</v>
      </c>
      <c r="W36" s="20">
        <v>-137153828</v>
      </c>
      <c r="X36" s="21">
        <v>-100</v>
      </c>
      <c r="Y36" s="22">
        <v>182871771</v>
      </c>
    </row>
    <row r="37" spans="1:25" ht="13.5">
      <c r="A37" s="18" t="s">
        <v>53</v>
      </c>
      <c r="B37" s="1">
        <v>0</v>
      </c>
      <c r="C37" s="19">
        <v>161015367</v>
      </c>
      <c r="D37" s="20">
        <v>161015367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120761525</v>
      </c>
      <c r="W37" s="20">
        <v>-120761525</v>
      </c>
      <c r="X37" s="21">
        <v>-100</v>
      </c>
      <c r="Y37" s="22">
        <v>161015367</v>
      </c>
    </row>
    <row r="38" spans="1:25" ht="13.5">
      <c r="A38" s="18" t="s">
        <v>54</v>
      </c>
      <c r="B38" s="1">
        <v>0</v>
      </c>
      <c r="C38" s="19">
        <v>18022804</v>
      </c>
      <c r="D38" s="20">
        <v>18022804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13517103</v>
      </c>
      <c r="W38" s="20">
        <v>-13517103</v>
      </c>
      <c r="X38" s="21">
        <v>-100</v>
      </c>
      <c r="Y38" s="22">
        <v>18022804</v>
      </c>
    </row>
    <row r="39" spans="1:25" ht="13.5">
      <c r="A39" s="18" t="s">
        <v>55</v>
      </c>
      <c r="B39" s="1">
        <v>0</v>
      </c>
      <c r="C39" s="19">
        <v>68895736</v>
      </c>
      <c r="D39" s="20">
        <v>68895736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51671802</v>
      </c>
      <c r="W39" s="20">
        <v>-51671802</v>
      </c>
      <c r="X39" s="21">
        <v>-100</v>
      </c>
      <c r="Y39" s="22">
        <v>68895736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8157973</v>
      </c>
      <c r="C42" s="19">
        <v>-165443000</v>
      </c>
      <c r="D42" s="20">
        <v>-165443000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37080000</v>
      </c>
      <c r="W42" s="20">
        <v>-37080000</v>
      </c>
      <c r="X42" s="21">
        <v>-100</v>
      </c>
      <c r="Y42" s="22">
        <v>-165443000</v>
      </c>
    </row>
    <row r="43" spans="1:25" ht="13.5">
      <c r="A43" s="18" t="s">
        <v>58</v>
      </c>
      <c r="B43" s="1">
        <v>-771285</v>
      </c>
      <c r="C43" s="19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1">
        <v>0</v>
      </c>
      <c r="Y43" s="22">
        <v>0</v>
      </c>
    </row>
    <row r="44" spans="1:25" ht="13.5">
      <c r="A44" s="18" t="s">
        <v>59</v>
      </c>
      <c r="B44" s="1">
        <v>-1754098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5632590</v>
      </c>
      <c r="C45" s="59">
        <v>-165443000</v>
      </c>
      <c r="D45" s="60">
        <v>-165443000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37080000</v>
      </c>
      <c r="W45" s="60">
        <v>-37080000</v>
      </c>
      <c r="X45" s="61">
        <v>-100</v>
      </c>
      <c r="Y45" s="62">
        <v>-165443000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19909049</v>
      </c>
      <c r="C49" s="89">
        <v>6434470</v>
      </c>
      <c r="D49" s="14">
        <v>6583132</v>
      </c>
      <c r="E49" s="14">
        <v>0</v>
      </c>
      <c r="F49" s="14">
        <v>0</v>
      </c>
      <c r="G49" s="14">
        <v>0</v>
      </c>
      <c r="H49" s="14">
        <v>5779067</v>
      </c>
      <c r="I49" s="14">
        <v>0</v>
      </c>
      <c r="J49" s="14">
        <v>0</v>
      </c>
      <c r="K49" s="14">
        <v>0</v>
      </c>
      <c r="L49" s="14">
        <v>3546032</v>
      </c>
      <c r="M49" s="14">
        <v>0</v>
      </c>
      <c r="N49" s="14">
        <v>0</v>
      </c>
      <c r="O49" s="14">
        <v>0</v>
      </c>
      <c r="P49" s="14">
        <v>5077035</v>
      </c>
      <c r="Q49" s="14">
        <v>0</v>
      </c>
      <c r="R49" s="14">
        <v>0</v>
      </c>
      <c r="S49" s="14">
        <v>0</v>
      </c>
      <c r="T49" s="14">
        <v>0</v>
      </c>
      <c r="U49" s="14">
        <v>15526793</v>
      </c>
      <c r="V49" s="14">
        <v>71252118</v>
      </c>
      <c r="W49" s="14">
        <v>134107696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6404326</v>
      </c>
      <c r="D5" s="20">
        <v>6404326</v>
      </c>
      <c r="E5" s="20">
        <v>0</v>
      </c>
      <c r="F5" s="20">
        <v>462622</v>
      </c>
      <c r="G5" s="20">
        <v>1782522</v>
      </c>
      <c r="H5" s="20">
        <v>2245144</v>
      </c>
      <c r="I5" s="20">
        <v>410595</v>
      </c>
      <c r="J5" s="20">
        <v>431207</v>
      </c>
      <c r="K5" s="20">
        <v>480391</v>
      </c>
      <c r="L5" s="20">
        <v>1322193</v>
      </c>
      <c r="M5" s="20">
        <v>0</v>
      </c>
      <c r="N5" s="20">
        <v>414068</v>
      </c>
      <c r="O5" s="20">
        <v>0</v>
      </c>
      <c r="P5" s="20">
        <v>414068</v>
      </c>
      <c r="Q5" s="20">
        <v>0</v>
      </c>
      <c r="R5" s="20">
        <v>0</v>
      </c>
      <c r="S5" s="20">
        <v>0</v>
      </c>
      <c r="T5" s="20">
        <v>0</v>
      </c>
      <c r="U5" s="20">
        <v>3981405</v>
      </c>
      <c r="V5" s="20">
        <v>4803245</v>
      </c>
      <c r="W5" s="20">
        <v>-821840</v>
      </c>
      <c r="X5" s="21">
        <v>-17.11</v>
      </c>
      <c r="Y5" s="22">
        <v>6404326</v>
      </c>
    </row>
    <row r="6" spans="1:25" ht="13.5">
      <c r="A6" s="18" t="s">
        <v>31</v>
      </c>
      <c r="B6" s="1">
        <v>0</v>
      </c>
      <c r="C6" s="19">
        <v>38423832</v>
      </c>
      <c r="D6" s="20">
        <v>38423832</v>
      </c>
      <c r="E6" s="20">
        <v>3097228</v>
      </c>
      <c r="F6" s="20">
        <v>2770867</v>
      </c>
      <c r="G6" s="20">
        <v>3223314</v>
      </c>
      <c r="H6" s="20">
        <v>9091409</v>
      </c>
      <c r="I6" s="20">
        <v>3253438</v>
      </c>
      <c r="J6" s="20">
        <v>3158804</v>
      </c>
      <c r="K6" s="20">
        <v>3060671</v>
      </c>
      <c r="L6" s="20">
        <v>9472913</v>
      </c>
      <c r="M6" s="20">
        <v>0</v>
      </c>
      <c r="N6" s="20">
        <v>3066311</v>
      </c>
      <c r="O6" s="20">
        <v>0</v>
      </c>
      <c r="P6" s="20">
        <v>3066311</v>
      </c>
      <c r="Q6" s="20">
        <v>0</v>
      </c>
      <c r="R6" s="20">
        <v>0</v>
      </c>
      <c r="S6" s="20">
        <v>0</v>
      </c>
      <c r="T6" s="20">
        <v>0</v>
      </c>
      <c r="U6" s="20">
        <v>21630633</v>
      </c>
      <c r="V6" s="20">
        <v>28817874</v>
      </c>
      <c r="W6" s="20">
        <v>-7187241</v>
      </c>
      <c r="X6" s="21">
        <v>-24.94</v>
      </c>
      <c r="Y6" s="22">
        <v>38423832</v>
      </c>
    </row>
    <row r="7" spans="1:25" ht="13.5">
      <c r="A7" s="18" t="s">
        <v>32</v>
      </c>
      <c r="B7" s="1">
        <v>0</v>
      </c>
      <c r="C7" s="19">
        <v>49800</v>
      </c>
      <c r="D7" s="20">
        <v>49800</v>
      </c>
      <c r="E7" s="20">
        <v>633933</v>
      </c>
      <c r="F7" s="20">
        <v>615901</v>
      </c>
      <c r="G7" s="20">
        <v>17159</v>
      </c>
      <c r="H7" s="20">
        <v>1266993</v>
      </c>
      <c r="I7" s="20">
        <v>15144</v>
      </c>
      <c r="J7" s="20">
        <v>14459</v>
      </c>
      <c r="K7" s="20">
        <v>10847</v>
      </c>
      <c r="L7" s="20">
        <v>40450</v>
      </c>
      <c r="M7" s="20">
        <v>14876</v>
      </c>
      <c r="N7" s="20">
        <v>0</v>
      </c>
      <c r="O7" s="20">
        <v>0</v>
      </c>
      <c r="P7" s="20">
        <v>14876</v>
      </c>
      <c r="Q7" s="20">
        <v>0</v>
      </c>
      <c r="R7" s="20">
        <v>0</v>
      </c>
      <c r="S7" s="20">
        <v>0</v>
      </c>
      <c r="T7" s="20">
        <v>0</v>
      </c>
      <c r="U7" s="20">
        <v>1322319</v>
      </c>
      <c r="V7" s="20">
        <v>37350</v>
      </c>
      <c r="W7" s="20">
        <v>1284969</v>
      </c>
      <c r="X7" s="21">
        <v>3440.35</v>
      </c>
      <c r="Y7" s="22">
        <v>49800</v>
      </c>
    </row>
    <row r="8" spans="1:25" ht="13.5">
      <c r="A8" s="18" t="s">
        <v>33</v>
      </c>
      <c r="B8" s="1">
        <v>0</v>
      </c>
      <c r="C8" s="19">
        <v>49542500</v>
      </c>
      <c r="D8" s="20">
        <v>49542500</v>
      </c>
      <c r="E8" s="20">
        <v>10285173</v>
      </c>
      <c r="F8" s="20">
        <v>0</v>
      </c>
      <c r="G8" s="20">
        <v>11400</v>
      </c>
      <c r="H8" s="20">
        <v>10296573</v>
      </c>
      <c r="I8" s="20">
        <v>0</v>
      </c>
      <c r="J8" s="20">
        <v>110989</v>
      </c>
      <c r="K8" s="20">
        <v>8126791</v>
      </c>
      <c r="L8" s="20">
        <v>8237780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18534353</v>
      </c>
      <c r="V8" s="20">
        <v>37156875</v>
      </c>
      <c r="W8" s="20">
        <v>-18622522</v>
      </c>
      <c r="X8" s="21">
        <v>-50.12</v>
      </c>
      <c r="Y8" s="22">
        <v>49542500</v>
      </c>
    </row>
    <row r="9" spans="1:25" ht="13.5">
      <c r="A9" s="18" t="s">
        <v>34</v>
      </c>
      <c r="B9" s="1">
        <v>0</v>
      </c>
      <c r="C9" s="19">
        <v>7388800</v>
      </c>
      <c r="D9" s="20">
        <v>7388800</v>
      </c>
      <c r="E9" s="20">
        <v>876807</v>
      </c>
      <c r="F9" s="20">
        <v>929430</v>
      </c>
      <c r="G9" s="20">
        <v>766925</v>
      </c>
      <c r="H9" s="20">
        <v>2573162</v>
      </c>
      <c r="I9" s="20">
        <v>1031490</v>
      </c>
      <c r="J9" s="20">
        <v>1203975</v>
      </c>
      <c r="K9" s="20">
        <v>936469</v>
      </c>
      <c r="L9" s="20">
        <v>3171934</v>
      </c>
      <c r="M9" s="20">
        <v>218952</v>
      </c>
      <c r="N9" s="20">
        <v>1072850</v>
      </c>
      <c r="O9" s="20">
        <v>0</v>
      </c>
      <c r="P9" s="20">
        <v>1291802</v>
      </c>
      <c r="Q9" s="20">
        <v>0</v>
      </c>
      <c r="R9" s="20">
        <v>0</v>
      </c>
      <c r="S9" s="20">
        <v>0</v>
      </c>
      <c r="T9" s="20">
        <v>0</v>
      </c>
      <c r="U9" s="20">
        <v>7036898</v>
      </c>
      <c r="V9" s="20">
        <v>5541600</v>
      </c>
      <c r="W9" s="20">
        <v>1495298</v>
      </c>
      <c r="X9" s="21">
        <v>26.98</v>
      </c>
      <c r="Y9" s="22">
        <v>7388800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101809258</v>
      </c>
      <c r="D10" s="26">
        <f t="shared" si="0"/>
        <v>101809258</v>
      </c>
      <c r="E10" s="26">
        <f t="shared" si="0"/>
        <v>14893141</v>
      </c>
      <c r="F10" s="26">
        <f t="shared" si="0"/>
        <v>4778820</v>
      </c>
      <c r="G10" s="26">
        <f t="shared" si="0"/>
        <v>5801320</v>
      </c>
      <c r="H10" s="26">
        <f t="shared" si="0"/>
        <v>25473281</v>
      </c>
      <c r="I10" s="26">
        <f t="shared" si="0"/>
        <v>4710667</v>
      </c>
      <c r="J10" s="26">
        <f t="shared" si="0"/>
        <v>4919434</v>
      </c>
      <c r="K10" s="26">
        <f t="shared" si="0"/>
        <v>12615169</v>
      </c>
      <c r="L10" s="26">
        <f t="shared" si="0"/>
        <v>22245270</v>
      </c>
      <c r="M10" s="26">
        <f t="shared" si="0"/>
        <v>233828</v>
      </c>
      <c r="N10" s="26">
        <f t="shared" si="0"/>
        <v>4553229</v>
      </c>
      <c r="O10" s="26">
        <f t="shared" si="0"/>
        <v>0</v>
      </c>
      <c r="P10" s="26">
        <f t="shared" si="0"/>
        <v>4787057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52505608</v>
      </c>
      <c r="V10" s="26">
        <f t="shared" si="0"/>
        <v>76356944</v>
      </c>
      <c r="W10" s="26">
        <f t="shared" si="0"/>
        <v>-23851336</v>
      </c>
      <c r="X10" s="27">
        <f>+IF(V10&lt;&gt;0,(W10/V10)*100,0)</f>
        <v>-31.23662989969845</v>
      </c>
      <c r="Y10" s="28">
        <f t="shared" si="0"/>
        <v>101809258</v>
      </c>
    </row>
    <row r="11" spans="1:25" ht="13.5">
      <c r="A11" s="18" t="s">
        <v>35</v>
      </c>
      <c r="B11" s="1">
        <v>0</v>
      </c>
      <c r="C11" s="19">
        <v>29468836</v>
      </c>
      <c r="D11" s="20">
        <v>29468836</v>
      </c>
      <c r="E11" s="20">
        <v>2146388</v>
      </c>
      <c r="F11" s="20">
        <v>2333215</v>
      </c>
      <c r="G11" s="20">
        <v>2155566</v>
      </c>
      <c r="H11" s="20">
        <v>6635169</v>
      </c>
      <c r="I11" s="20">
        <v>2368235</v>
      </c>
      <c r="J11" s="20">
        <v>2247872</v>
      </c>
      <c r="K11" s="20">
        <v>2248088</v>
      </c>
      <c r="L11" s="20">
        <v>6864195</v>
      </c>
      <c r="M11" s="20">
        <v>2194704</v>
      </c>
      <c r="N11" s="20">
        <v>2210158</v>
      </c>
      <c r="O11" s="20">
        <v>0</v>
      </c>
      <c r="P11" s="20">
        <v>4404862</v>
      </c>
      <c r="Q11" s="20">
        <v>0</v>
      </c>
      <c r="R11" s="20">
        <v>0</v>
      </c>
      <c r="S11" s="20">
        <v>0</v>
      </c>
      <c r="T11" s="20">
        <v>0</v>
      </c>
      <c r="U11" s="20">
        <v>17904226</v>
      </c>
      <c r="V11" s="20">
        <v>22101627</v>
      </c>
      <c r="W11" s="20">
        <v>-4197401</v>
      </c>
      <c r="X11" s="21">
        <v>-18.99</v>
      </c>
      <c r="Y11" s="22">
        <v>29468836</v>
      </c>
    </row>
    <row r="12" spans="1:25" ht="13.5">
      <c r="A12" s="18" t="s">
        <v>36</v>
      </c>
      <c r="B12" s="1">
        <v>0</v>
      </c>
      <c r="C12" s="19">
        <v>2539046</v>
      </c>
      <c r="D12" s="20">
        <v>2539046</v>
      </c>
      <c r="E12" s="20">
        <v>190278</v>
      </c>
      <c r="F12" s="20">
        <v>0</v>
      </c>
      <c r="G12" s="20">
        <v>190398</v>
      </c>
      <c r="H12" s="20">
        <v>380676</v>
      </c>
      <c r="I12" s="20">
        <v>190315</v>
      </c>
      <c r="J12" s="20">
        <v>190367</v>
      </c>
      <c r="K12" s="20">
        <v>190300</v>
      </c>
      <c r="L12" s="20">
        <v>570982</v>
      </c>
      <c r="M12" s="20">
        <v>256883</v>
      </c>
      <c r="N12" s="20">
        <v>199321</v>
      </c>
      <c r="O12" s="20">
        <v>0</v>
      </c>
      <c r="P12" s="20">
        <v>456204</v>
      </c>
      <c r="Q12" s="20">
        <v>0</v>
      </c>
      <c r="R12" s="20">
        <v>0</v>
      </c>
      <c r="S12" s="20">
        <v>0</v>
      </c>
      <c r="T12" s="20">
        <v>0</v>
      </c>
      <c r="U12" s="20">
        <v>1407862</v>
      </c>
      <c r="V12" s="20">
        <v>1904285</v>
      </c>
      <c r="W12" s="20">
        <v>-496423</v>
      </c>
      <c r="X12" s="21">
        <v>-26.07</v>
      </c>
      <c r="Y12" s="22">
        <v>2539046</v>
      </c>
    </row>
    <row r="13" spans="1:25" ht="13.5">
      <c r="A13" s="18" t="s">
        <v>99</v>
      </c>
      <c r="B13" s="1">
        <v>0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0</v>
      </c>
      <c r="Y13" s="22">
        <v>0</v>
      </c>
    </row>
    <row r="14" spans="1:25" ht="13.5">
      <c r="A14" s="18" t="s">
        <v>37</v>
      </c>
      <c r="B14" s="1">
        <v>0</v>
      </c>
      <c r="C14" s="19">
        <v>18460</v>
      </c>
      <c r="D14" s="20">
        <v>18460</v>
      </c>
      <c r="E14" s="20">
        <v>8335</v>
      </c>
      <c r="F14" s="20">
        <v>18166</v>
      </c>
      <c r="G14" s="20">
        <v>7359</v>
      </c>
      <c r="H14" s="20">
        <v>33860</v>
      </c>
      <c r="I14" s="20">
        <v>26037</v>
      </c>
      <c r="J14" s="20">
        <v>20379</v>
      </c>
      <c r="K14" s="20">
        <v>22561</v>
      </c>
      <c r="L14" s="20">
        <v>68977</v>
      </c>
      <c r="M14" s="20">
        <v>4000</v>
      </c>
      <c r="N14" s="20">
        <v>13566</v>
      </c>
      <c r="O14" s="20">
        <v>0</v>
      </c>
      <c r="P14" s="20">
        <v>17566</v>
      </c>
      <c r="Q14" s="20">
        <v>0</v>
      </c>
      <c r="R14" s="20">
        <v>0</v>
      </c>
      <c r="S14" s="20">
        <v>0</v>
      </c>
      <c r="T14" s="20">
        <v>0</v>
      </c>
      <c r="U14" s="20">
        <v>120403</v>
      </c>
      <c r="V14" s="20">
        <v>13845</v>
      </c>
      <c r="W14" s="20">
        <v>106558</v>
      </c>
      <c r="X14" s="21">
        <v>769.65</v>
      </c>
      <c r="Y14" s="22">
        <v>18460</v>
      </c>
    </row>
    <row r="15" spans="1:25" ht="13.5">
      <c r="A15" s="18" t="s">
        <v>38</v>
      </c>
      <c r="B15" s="1">
        <v>0</v>
      </c>
      <c r="C15" s="19">
        <v>15504000</v>
      </c>
      <c r="D15" s="20">
        <v>15504000</v>
      </c>
      <c r="E15" s="20">
        <v>59041</v>
      </c>
      <c r="F15" s="20">
        <v>2060004</v>
      </c>
      <c r="G15" s="20">
        <v>2144645</v>
      </c>
      <c r="H15" s="20">
        <v>4263690</v>
      </c>
      <c r="I15" s="20">
        <v>0</v>
      </c>
      <c r="J15" s="20">
        <v>15268</v>
      </c>
      <c r="K15" s="20">
        <v>2191431</v>
      </c>
      <c r="L15" s="20">
        <v>2206699</v>
      </c>
      <c r="M15" s="20">
        <v>1001315</v>
      </c>
      <c r="N15" s="20">
        <v>1004742</v>
      </c>
      <c r="O15" s="20">
        <v>0</v>
      </c>
      <c r="P15" s="20">
        <v>2006057</v>
      </c>
      <c r="Q15" s="20">
        <v>0</v>
      </c>
      <c r="R15" s="20">
        <v>0</v>
      </c>
      <c r="S15" s="20">
        <v>0</v>
      </c>
      <c r="T15" s="20">
        <v>0</v>
      </c>
      <c r="U15" s="20">
        <v>8476446</v>
      </c>
      <c r="V15" s="20">
        <v>11628000</v>
      </c>
      <c r="W15" s="20">
        <v>-3151554</v>
      </c>
      <c r="X15" s="21">
        <v>-27.1</v>
      </c>
      <c r="Y15" s="22">
        <v>15504000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4748</v>
      </c>
      <c r="J16" s="20">
        <v>0</v>
      </c>
      <c r="K16" s="20">
        <v>0</v>
      </c>
      <c r="L16" s="20">
        <v>4748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4748</v>
      </c>
      <c r="V16" s="20">
        <v>0</v>
      </c>
      <c r="W16" s="20">
        <v>4748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30467176</v>
      </c>
      <c r="D17" s="20">
        <v>30467176</v>
      </c>
      <c r="E17" s="20">
        <v>735541</v>
      </c>
      <c r="F17" s="20">
        <v>987871</v>
      </c>
      <c r="G17" s="20">
        <v>986367</v>
      </c>
      <c r="H17" s="20">
        <v>2709779</v>
      </c>
      <c r="I17" s="20">
        <v>1011339</v>
      </c>
      <c r="J17" s="20">
        <v>1351494</v>
      </c>
      <c r="K17" s="20">
        <v>1364501</v>
      </c>
      <c r="L17" s="20">
        <v>3727334</v>
      </c>
      <c r="M17" s="20">
        <v>549009</v>
      </c>
      <c r="N17" s="20">
        <v>4529902</v>
      </c>
      <c r="O17" s="20">
        <v>0</v>
      </c>
      <c r="P17" s="20">
        <v>5078911</v>
      </c>
      <c r="Q17" s="20">
        <v>0</v>
      </c>
      <c r="R17" s="20">
        <v>0</v>
      </c>
      <c r="S17" s="20">
        <v>0</v>
      </c>
      <c r="T17" s="20">
        <v>0</v>
      </c>
      <c r="U17" s="20">
        <v>11516024</v>
      </c>
      <c r="V17" s="20">
        <v>22850382</v>
      </c>
      <c r="W17" s="20">
        <v>-11334358</v>
      </c>
      <c r="X17" s="21">
        <v>-49.6</v>
      </c>
      <c r="Y17" s="22">
        <v>30467176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77997518</v>
      </c>
      <c r="D18" s="33">
        <f t="shared" si="1"/>
        <v>77997518</v>
      </c>
      <c r="E18" s="33">
        <f t="shared" si="1"/>
        <v>3139583</v>
      </c>
      <c r="F18" s="33">
        <f t="shared" si="1"/>
        <v>5399256</v>
      </c>
      <c r="G18" s="33">
        <f t="shared" si="1"/>
        <v>5484335</v>
      </c>
      <c r="H18" s="33">
        <f t="shared" si="1"/>
        <v>14023174</v>
      </c>
      <c r="I18" s="33">
        <f t="shared" si="1"/>
        <v>3600674</v>
      </c>
      <c r="J18" s="33">
        <f t="shared" si="1"/>
        <v>3825380</v>
      </c>
      <c r="K18" s="33">
        <f t="shared" si="1"/>
        <v>6016881</v>
      </c>
      <c r="L18" s="33">
        <f t="shared" si="1"/>
        <v>13442935</v>
      </c>
      <c r="M18" s="33">
        <f t="shared" si="1"/>
        <v>4005911</v>
      </c>
      <c r="N18" s="33">
        <f t="shared" si="1"/>
        <v>7957689</v>
      </c>
      <c r="O18" s="33">
        <f t="shared" si="1"/>
        <v>0</v>
      </c>
      <c r="P18" s="33">
        <f t="shared" si="1"/>
        <v>11963600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39429709</v>
      </c>
      <c r="V18" s="33">
        <f t="shared" si="1"/>
        <v>58498139</v>
      </c>
      <c r="W18" s="33">
        <f t="shared" si="1"/>
        <v>-19068430</v>
      </c>
      <c r="X18" s="27">
        <f>+IF(V18&lt;&gt;0,(W18/V18)*100,0)</f>
        <v>-32.596643800925015</v>
      </c>
      <c r="Y18" s="34">
        <f t="shared" si="1"/>
        <v>77997518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23811740</v>
      </c>
      <c r="D19" s="37">
        <f t="shared" si="2"/>
        <v>23811740</v>
      </c>
      <c r="E19" s="37">
        <f t="shared" si="2"/>
        <v>11753558</v>
      </c>
      <c r="F19" s="37">
        <f t="shared" si="2"/>
        <v>-620436</v>
      </c>
      <c r="G19" s="37">
        <f t="shared" si="2"/>
        <v>316985</v>
      </c>
      <c r="H19" s="37">
        <f t="shared" si="2"/>
        <v>11450107</v>
      </c>
      <c r="I19" s="37">
        <f t="shared" si="2"/>
        <v>1109993</v>
      </c>
      <c r="J19" s="37">
        <f t="shared" si="2"/>
        <v>1094054</v>
      </c>
      <c r="K19" s="37">
        <f t="shared" si="2"/>
        <v>6598288</v>
      </c>
      <c r="L19" s="37">
        <f t="shared" si="2"/>
        <v>8802335</v>
      </c>
      <c r="M19" s="37">
        <f t="shared" si="2"/>
        <v>-3772083</v>
      </c>
      <c r="N19" s="37">
        <f t="shared" si="2"/>
        <v>-3404460</v>
      </c>
      <c r="O19" s="37">
        <f t="shared" si="2"/>
        <v>0</v>
      </c>
      <c r="P19" s="37">
        <f t="shared" si="2"/>
        <v>-7176543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13075899</v>
      </c>
      <c r="V19" s="37">
        <f>IF(D10=D18,0,V10-V18)</f>
        <v>17858805</v>
      </c>
      <c r="W19" s="37">
        <f t="shared" si="2"/>
        <v>-4782906</v>
      </c>
      <c r="X19" s="38">
        <f>+IF(V19&lt;&gt;0,(W19/V19)*100,0)</f>
        <v>-26.781780751847617</v>
      </c>
      <c r="Y19" s="39">
        <f t="shared" si="2"/>
        <v>23811740</v>
      </c>
    </row>
    <row r="20" spans="1:25" ht="13.5">
      <c r="A20" s="18" t="s">
        <v>43</v>
      </c>
      <c r="B20" s="1">
        <v>0</v>
      </c>
      <c r="C20" s="19">
        <v>12257000</v>
      </c>
      <c r="D20" s="20">
        <v>12257000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9192750</v>
      </c>
      <c r="W20" s="20">
        <v>-9192750</v>
      </c>
      <c r="X20" s="21">
        <v>-100</v>
      </c>
      <c r="Y20" s="22">
        <v>12257000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36068740</v>
      </c>
      <c r="D22" s="48">
        <f t="shared" si="3"/>
        <v>36068740</v>
      </c>
      <c r="E22" s="48">
        <f t="shared" si="3"/>
        <v>11753558</v>
      </c>
      <c r="F22" s="48">
        <f t="shared" si="3"/>
        <v>-620436</v>
      </c>
      <c r="G22" s="48">
        <f t="shared" si="3"/>
        <v>316985</v>
      </c>
      <c r="H22" s="48">
        <f t="shared" si="3"/>
        <v>11450107</v>
      </c>
      <c r="I22" s="48">
        <f t="shared" si="3"/>
        <v>1109993</v>
      </c>
      <c r="J22" s="48">
        <f t="shared" si="3"/>
        <v>1094054</v>
      </c>
      <c r="K22" s="48">
        <f t="shared" si="3"/>
        <v>6598288</v>
      </c>
      <c r="L22" s="48">
        <f t="shared" si="3"/>
        <v>8802335</v>
      </c>
      <c r="M22" s="48">
        <f t="shared" si="3"/>
        <v>-3772083</v>
      </c>
      <c r="N22" s="48">
        <f t="shared" si="3"/>
        <v>-3404460</v>
      </c>
      <c r="O22" s="48">
        <f t="shared" si="3"/>
        <v>0</v>
      </c>
      <c r="P22" s="48">
        <f t="shared" si="3"/>
        <v>-7176543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13075899</v>
      </c>
      <c r="V22" s="48">
        <f t="shared" si="3"/>
        <v>27051555</v>
      </c>
      <c r="W22" s="48">
        <f t="shared" si="3"/>
        <v>-13975656</v>
      </c>
      <c r="X22" s="49">
        <f>+IF(V22&lt;&gt;0,(W22/V22)*100,0)</f>
        <v>-51.66304118192097</v>
      </c>
      <c r="Y22" s="50">
        <f t="shared" si="3"/>
        <v>36068740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36068740</v>
      </c>
      <c r="D24" s="37">
        <f t="shared" si="4"/>
        <v>36068740</v>
      </c>
      <c r="E24" s="37">
        <f t="shared" si="4"/>
        <v>11753558</v>
      </c>
      <c r="F24" s="37">
        <f t="shared" si="4"/>
        <v>-620436</v>
      </c>
      <c r="G24" s="37">
        <f t="shared" si="4"/>
        <v>316985</v>
      </c>
      <c r="H24" s="37">
        <f t="shared" si="4"/>
        <v>11450107</v>
      </c>
      <c r="I24" s="37">
        <f t="shared" si="4"/>
        <v>1109993</v>
      </c>
      <c r="J24" s="37">
        <f t="shared" si="4"/>
        <v>1094054</v>
      </c>
      <c r="K24" s="37">
        <f t="shared" si="4"/>
        <v>6598288</v>
      </c>
      <c r="L24" s="37">
        <f t="shared" si="4"/>
        <v>8802335</v>
      </c>
      <c r="M24" s="37">
        <f t="shared" si="4"/>
        <v>-3772083</v>
      </c>
      <c r="N24" s="37">
        <f t="shared" si="4"/>
        <v>-3404460</v>
      </c>
      <c r="O24" s="37">
        <f t="shared" si="4"/>
        <v>0</v>
      </c>
      <c r="P24" s="37">
        <f t="shared" si="4"/>
        <v>-7176543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13075899</v>
      </c>
      <c r="V24" s="37">
        <f t="shared" si="4"/>
        <v>27051555</v>
      </c>
      <c r="W24" s="37">
        <f t="shared" si="4"/>
        <v>-13975656</v>
      </c>
      <c r="X24" s="38">
        <f>+IF(V24&lt;&gt;0,(W24/V24)*100,0)</f>
        <v>-51.66304118192097</v>
      </c>
      <c r="Y24" s="39">
        <f t="shared" si="4"/>
        <v>36068740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425000</v>
      </c>
      <c r="D27" s="60">
        <v>425000</v>
      </c>
      <c r="E27" s="60">
        <v>0</v>
      </c>
      <c r="F27" s="60">
        <v>1488168</v>
      </c>
      <c r="G27" s="60">
        <v>844404</v>
      </c>
      <c r="H27" s="60">
        <v>2332572</v>
      </c>
      <c r="I27" s="60">
        <v>517635</v>
      </c>
      <c r="J27" s="60">
        <v>15600</v>
      </c>
      <c r="K27" s="60">
        <v>363882</v>
      </c>
      <c r="L27" s="60">
        <v>897117</v>
      </c>
      <c r="M27" s="60">
        <v>37450</v>
      </c>
      <c r="N27" s="60">
        <v>0</v>
      </c>
      <c r="O27" s="60">
        <v>0</v>
      </c>
      <c r="P27" s="60">
        <v>37450</v>
      </c>
      <c r="Q27" s="60">
        <v>0</v>
      </c>
      <c r="R27" s="60">
        <v>0</v>
      </c>
      <c r="S27" s="60">
        <v>0</v>
      </c>
      <c r="T27" s="60">
        <v>0</v>
      </c>
      <c r="U27" s="60">
        <v>3267139</v>
      </c>
      <c r="V27" s="60">
        <v>318750</v>
      </c>
      <c r="W27" s="60">
        <v>2948389</v>
      </c>
      <c r="X27" s="61">
        <v>924.98</v>
      </c>
      <c r="Y27" s="62">
        <v>425000</v>
      </c>
    </row>
    <row r="28" spans="1:25" ht="13.5">
      <c r="A28" s="63" t="s">
        <v>43</v>
      </c>
      <c r="B28" s="1">
        <v>0</v>
      </c>
      <c r="C28" s="19">
        <v>0</v>
      </c>
      <c r="D28" s="20">
        <v>0</v>
      </c>
      <c r="E28" s="20">
        <v>0</v>
      </c>
      <c r="F28" s="20">
        <v>1461923</v>
      </c>
      <c r="G28" s="20">
        <v>0</v>
      </c>
      <c r="H28" s="20">
        <v>1461923</v>
      </c>
      <c r="I28" s="20">
        <v>484610</v>
      </c>
      <c r="J28" s="20">
        <v>0</v>
      </c>
      <c r="K28" s="20">
        <v>362435</v>
      </c>
      <c r="L28" s="20">
        <v>847045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2308968</v>
      </c>
      <c r="V28" s="20">
        <v>0</v>
      </c>
      <c r="W28" s="20">
        <v>2308968</v>
      </c>
      <c r="X28" s="21">
        <v>0</v>
      </c>
      <c r="Y28" s="22">
        <v>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425000</v>
      </c>
      <c r="D31" s="20">
        <v>425000</v>
      </c>
      <c r="E31" s="20">
        <v>0</v>
      </c>
      <c r="F31" s="20">
        <v>26245</v>
      </c>
      <c r="G31" s="20">
        <v>0</v>
      </c>
      <c r="H31" s="20">
        <v>26245</v>
      </c>
      <c r="I31" s="20">
        <v>33025</v>
      </c>
      <c r="J31" s="20">
        <v>15600</v>
      </c>
      <c r="K31" s="20">
        <v>1447</v>
      </c>
      <c r="L31" s="20">
        <v>50072</v>
      </c>
      <c r="M31" s="20">
        <v>37450</v>
      </c>
      <c r="N31" s="20">
        <v>0</v>
      </c>
      <c r="O31" s="20">
        <v>0</v>
      </c>
      <c r="P31" s="20">
        <v>37450</v>
      </c>
      <c r="Q31" s="20">
        <v>0</v>
      </c>
      <c r="R31" s="20">
        <v>0</v>
      </c>
      <c r="S31" s="20">
        <v>0</v>
      </c>
      <c r="T31" s="20">
        <v>0</v>
      </c>
      <c r="U31" s="20">
        <v>113767</v>
      </c>
      <c r="V31" s="20">
        <v>318750</v>
      </c>
      <c r="W31" s="20">
        <v>-204983</v>
      </c>
      <c r="X31" s="21">
        <v>-64.31</v>
      </c>
      <c r="Y31" s="22">
        <v>425000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425000</v>
      </c>
      <c r="D32" s="60">
        <f t="shared" si="5"/>
        <v>425000</v>
      </c>
      <c r="E32" s="60">
        <f t="shared" si="5"/>
        <v>0</v>
      </c>
      <c r="F32" s="60">
        <f t="shared" si="5"/>
        <v>1488168</v>
      </c>
      <c r="G32" s="60">
        <f t="shared" si="5"/>
        <v>0</v>
      </c>
      <c r="H32" s="60">
        <f t="shared" si="5"/>
        <v>1488168</v>
      </c>
      <c r="I32" s="60">
        <f t="shared" si="5"/>
        <v>517635</v>
      </c>
      <c r="J32" s="60">
        <f t="shared" si="5"/>
        <v>15600</v>
      </c>
      <c r="K32" s="60">
        <f t="shared" si="5"/>
        <v>363882</v>
      </c>
      <c r="L32" s="60">
        <f t="shared" si="5"/>
        <v>897117</v>
      </c>
      <c r="M32" s="60">
        <f t="shared" si="5"/>
        <v>37450</v>
      </c>
      <c r="N32" s="60">
        <f t="shared" si="5"/>
        <v>0</v>
      </c>
      <c r="O32" s="60">
        <f t="shared" si="5"/>
        <v>0</v>
      </c>
      <c r="P32" s="60">
        <f t="shared" si="5"/>
        <v>37450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2422735</v>
      </c>
      <c r="V32" s="60">
        <f t="shared" si="5"/>
        <v>318750</v>
      </c>
      <c r="W32" s="60">
        <f t="shared" si="5"/>
        <v>2103985</v>
      </c>
      <c r="X32" s="61">
        <f>+IF(V32&lt;&gt;0,(W32/V32)*100,0)</f>
        <v>660.073725490196</v>
      </c>
      <c r="Y32" s="62">
        <f t="shared" si="5"/>
        <v>425000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69646000</v>
      </c>
      <c r="D35" s="20">
        <v>69646000</v>
      </c>
      <c r="E35" s="20">
        <v>48328070</v>
      </c>
      <c r="F35" s="20">
        <v>3519523</v>
      </c>
      <c r="G35" s="20">
        <v>611666</v>
      </c>
      <c r="H35" s="20">
        <v>52459259</v>
      </c>
      <c r="I35" s="20">
        <v>1195676</v>
      </c>
      <c r="J35" s="20">
        <v>0</v>
      </c>
      <c r="K35" s="20">
        <v>5438861</v>
      </c>
      <c r="L35" s="20">
        <v>6634537</v>
      </c>
      <c r="M35" s="20">
        <v>1465911</v>
      </c>
      <c r="N35" s="20">
        <v>-1812490</v>
      </c>
      <c r="O35" s="20">
        <v>0</v>
      </c>
      <c r="P35" s="20">
        <v>-346579</v>
      </c>
      <c r="Q35" s="20">
        <v>0</v>
      </c>
      <c r="R35" s="20">
        <v>0</v>
      </c>
      <c r="S35" s="20">
        <v>0</v>
      </c>
      <c r="T35" s="20">
        <v>0</v>
      </c>
      <c r="U35" s="20">
        <v>58747217</v>
      </c>
      <c r="V35" s="20">
        <v>52234500</v>
      </c>
      <c r="W35" s="20">
        <v>6512717</v>
      </c>
      <c r="X35" s="21">
        <v>12.47</v>
      </c>
      <c r="Y35" s="22">
        <v>69646000</v>
      </c>
    </row>
    <row r="36" spans="1:25" ht="13.5">
      <c r="A36" s="18" t="s">
        <v>52</v>
      </c>
      <c r="B36" s="1">
        <v>0</v>
      </c>
      <c r="C36" s="19">
        <v>475000</v>
      </c>
      <c r="D36" s="20">
        <v>475000</v>
      </c>
      <c r="E36" s="20">
        <v>65354306</v>
      </c>
      <c r="F36" s="20">
        <v>1462064</v>
      </c>
      <c r="G36" s="20">
        <v>844403</v>
      </c>
      <c r="H36" s="20">
        <v>67660773</v>
      </c>
      <c r="I36" s="20">
        <v>487768</v>
      </c>
      <c r="J36" s="20">
        <v>0</v>
      </c>
      <c r="K36" s="20">
        <v>3887926</v>
      </c>
      <c r="L36" s="20">
        <v>4375694</v>
      </c>
      <c r="M36" s="20">
        <v>37450</v>
      </c>
      <c r="N36" s="20">
        <v>0</v>
      </c>
      <c r="O36" s="20">
        <v>0</v>
      </c>
      <c r="P36" s="20">
        <v>37450</v>
      </c>
      <c r="Q36" s="20">
        <v>0</v>
      </c>
      <c r="R36" s="20">
        <v>0</v>
      </c>
      <c r="S36" s="20">
        <v>0</v>
      </c>
      <c r="T36" s="20">
        <v>0</v>
      </c>
      <c r="U36" s="20">
        <v>72073917</v>
      </c>
      <c r="V36" s="20">
        <v>356250</v>
      </c>
      <c r="W36" s="20">
        <v>71717667</v>
      </c>
      <c r="X36" s="21">
        <v>20131.27</v>
      </c>
      <c r="Y36" s="22">
        <v>475000</v>
      </c>
    </row>
    <row r="37" spans="1:25" ht="13.5">
      <c r="A37" s="18" t="s">
        <v>53</v>
      </c>
      <c r="B37" s="1">
        <v>0</v>
      </c>
      <c r="C37" s="19">
        <v>13242000</v>
      </c>
      <c r="D37" s="20">
        <v>13242000</v>
      </c>
      <c r="E37" s="20">
        <v>36973398</v>
      </c>
      <c r="F37" s="20">
        <v>4132579</v>
      </c>
      <c r="G37" s="20">
        <v>1085380</v>
      </c>
      <c r="H37" s="20">
        <v>42191357</v>
      </c>
      <c r="I37" s="20">
        <v>429441</v>
      </c>
      <c r="J37" s="20">
        <v>0</v>
      </c>
      <c r="K37" s="20">
        <v>-2294212</v>
      </c>
      <c r="L37" s="20">
        <v>-1864771</v>
      </c>
      <c r="M37" s="20">
        <v>5314807</v>
      </c>
      <c r="N37" s="20">
        <v>-1772900</v>
      </c>
      <c r="O37" s="20">
        <v>0</v>
      </c>
      <c r="P37" s="20">
        <v>3541907</v>
      </c>
      <c r="Q37" s="20">
        <v>0</v>
      </c>
      <c r="R37" s="20">
        <v>0</v>
      </c>
      <c r="S37" s="20">
        <v>0</v>
      </c>
      <c r="T37" s="20">
        <v>0</v>
      </c>
      <c r="U37" s="20">
        <v>43868493</v>
      </c>
      <c r="V37" s="20">
        <v>9931500</v>
      </c>
      <c r="W37" s="20">
        <v>33936993</v>
      </c>
      <c r="X37" s="21">
        <v>341.71</v>
      </c>
      <c r="Y37" s="22">
        <v>13242000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178127</v>
      </c>
      <c r="F38" s="20">
        <v>-32837</v>
      </c>
      <c r="G38" s="20">
        <v>0</v>
      </c>
      <c r="H38" s="20">
        <v>145290</v>
      </c>
      <c r="I38" s="20">
        <v>-16950</v>
      </c>
      <c r="J38" s="20">
        <v>0</v>
      </c>
      <c r="K38" s="20">
        <v>-8620</v>
      </c>
      <c r="L38" s="20">
        <v>-25570</v>
      </c>
      <c r="M38" s="20">
        <v>0</v>
      </c>
      <c r="N38" s="20">
        <v>-17426</v>
      </c>
      <c r="O38" s="20">
        <v>0</v>
      </c>
      <c r="P38" s="20">
        <v>-17426</v>
      </c>
      <c r="Q38" s="20">
        <v>0</v>
      </c>
      <c r="R38" s="20">
        <v>0</v>
      </c>
      <c r="S38" s="20">
        <v>0</v>
      </c>
      <c r="T38" s="20">
        <v>0</v>
      </c>
      <c r="U38" s="20">
        <v>102294</v>
      </c>
      <c r="V38" s="20">
        <v>0</v>
      </c>
      <c r="W38" s="20">
        <v>102294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56879000</v>
      </c>
      <c r="D39" s="20">
        <v>56879000</v>
      </c>
      <c r="E39" s="20">
        <v>76530851</v>
      </c>
      <c r="F39" s="20">
        <v>881845</v>
      </c>
      <c r="G39" s="20">
        <v>370689</v>
      </c>
      <c r="H39" s="20">
        <v>77783385</v>
      </c>
      <c r="I39" s="20">
        <v>1270953</v>
      </c>
      <c r="J39" s="20">
        <v>0</v>
      </c>
      <c r="K39" s="20">
        <v>11629619</v>
      </c>
      <c r="L39" s="20">
        <v>12900572</v>
      </c>
      <c r="M39" s="20">
        <v>-3811446</v>
      </c>
      <c r="N39" s="20">
        <v>-22164</v>
      </c>
      <c r="O39" s="20">
        <v>0</v>
      </c>
      <c r="P39" s="20">
        <v>-3833610</v>
      </c>
      <c r="Q39" s="20">
        <v>0</v>
      </c>
      <c r="R39" s="20">
        <v>0</v>
      </c>
      <c r="S39" s="20">
        <v>0</v>
      </c>
      <c r="T39" s="20">
        <v>0</v>
      </c>
      <c r="U39" s="20">
        <v>86850347</v>
      </c>
      <c r="V39" s="20">
        <v>42659250</v>
      </c>
      <c r="W39" s="20">
        <v>44191097</v>
      </c>
      <c r="X39" s="21">
        <v>103.59</v>
      </c>
      <c r="Y39" s="22">
        <v>56879000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17263292</v>
      </c>
      <c r="C42" s="19">
        <v>6156000</v>
      </c>
      <c r="D42" s="20">
        <v>6156000</v>
      </c>
      <c r="E42" s="20">
        <v>6107591</v>
      </c>
      <c r="F42" s="20">
        <v>6312525</v>
      </c>
      <c r="G42" s="20">
        <v>-1884310</v>
      </c>
      <c r="H42" s="20">
        <v>10535806</v>
      </c>
      <c r="I42" s="20">
        <v>-87546</v>
      </c>
      <c r="J42" s="20">
        <v>5185178</v>
      </c>
      <c r="K42" s="20">
        <v>2925566</v>
      </c>
      <c r="L42" s="20">
        <v>8023198</v>
      </c>
      <c r="M42" s="20">
        <v>-497896</v>
      </c>
      <c r="N42" s="20">
        <v>-3234821</v>
      </c>
      <c r="O42" s="20">
        <v>0</v>
      </c>
      <c r="P42" s="20">
        <v>-3732717</v>
      </c>
      <c r="Q42" s="20">
        <v>0</v>
      </c>
      <c r="R42" s="20">
        <v>0</v>
      </c>
      <c r="S42" s="20">
        <v>0</v>
      </c>
      <c r="T42" s="20">
        <v>0</v>
      </c>
      <c r="U42" s="20">
        <v>14826287</v>
      </c>
      <c r="V42" s="20">
        <v>4617000</v>
      </c>
      <c r="W42" s="20">
        <v>10209287</v>
      </c>
      <c r="X42" s="21">
        <v>221.12</v>
      </c>
      <c r="Y42" s="22">
        <v>6156000</v>
      </c>
    </row>
    <row r="43" spans="1:25" ht="13.5">
      <c r="A43" s="18" t="s">
        <v>58</v>
      </c>
      <c r="B43" s="1">
        <v>-21683561</v>
      </c>
      <c r="C43" s="19">
        <v>-6912000</v>
      </c>
      <c r="D43" s="20">
        <v>-6912000</v>
      </c>
      <c r="E43" s="20">
        <v>-50000</v>
      </c>
      <c r="F43" s="20">
        <v>-7875576</v>
      </c>
      <c r="G43" s="20">
        <v>-844404</v>
      </c>
      <c r="H43" s="20">
        <v>-8769980</v>
      </c>
      <c r="I43" s="20">
        <v>-484610</v>
      </c>
      <c r="J43" s="20">
        <v>-3982774</v>
      </c>
      <c r="K43" s="20">
        <v>-2188537</v>
      </c>
      <c r="L43" s="20">
        <v>-6655921</v>
      </c>
      <c r="M43" s="20">
        <v>1788653</v>
      </c>
      <c r="N43" s="20">
        <v>0</v>
      </c>
      <c r="O43" s="20">
        <v>0</v>
      </c>
      <c r="P43" s="20">
        <v>1788653</v>
      </c>
      <c r="Q43" s="20">
        <v>0</v>
      </c>
      <c r="R43" s="20">
        <v>0</v>
      </c>
      <c r="S43" s="20">
        <v>0</v>
      </c>
      <c r="T43" s="20">
        <v>0</v>
      </c>
      <c r="U43" s="20">
        <v>-13637248</v>
      </c>
      <c r="V43" s="20">
        <v>-5184000</v>
      </c>
      <c r="W43" s="20">
        <v>-8453248</v>
      </c>
      <c r="X43" s="21">
        <v>163.06</v>
      </c>
      <c r="Y43" s="22">
        <v>-6912000</v>
      </c>
    </row>
    <row r="44" spans="1:25" ht="13.5">
      <c r="A44" s="18" t="s">
        <v>59</v>
      </c>
      <c r="B44" s="1">
        <v>-3035</v>
      </c>
      <c r="C44" s="19">
        <v>132000</v>
      </c>
      <c r="D44" s="20">
        <v>132000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99000</v>
      </c>
      <c r="W44" s="20">
        <v>-99000</v>
      </c>
      <c r="X44" s="21">
        <v>-100</v>
      </c>
      <c r="Y44" s="22">
        <v>132000</v>
      </c>
    </row>
    <row r="45" spans="1:25" ht="13.5">
      <c r="A45" s="30" t="s">
        <v>60</v>
      </c>
      <c r="B45" s="2">
        <v>-3814445</v>
      </c>
      <c r="C45" s="59">
        <v>-3808445</v>
      </c>
      <c r="D45" s="60">
        <v>-3808445</v>
      </c>
      <c r="E45" s="60">
        <v>2243146</v>
      </c>
      <c r="F45" s="60">
        <v>680095</v>
      </c>
      <c r="G45" s="60">
        <v>-2048619</v>
      </c>
      <c r="H45" s="60">
        <v>-2048619</v>
      </c>
      <c r="I45" s="60">
        <v>-2620775</v>
      </c>
      <c r="J45" s="60">
        <v>-1418371</v>
      </c>
      <c r="K45" s="60">
        <v>-681342</v>
      </c>
      <c r="L45" s="60">
        <v>-681342</v>
      </c>
      <c r="M45" s="60">
        <v>609415</v>
      </c>
      <c r="N45" s="60">
        <v>-2625406</v>
      </c>
      <c r="O45" s="60">
        <v>-2625406</v>
      </c>
      <c r="P45" s="60">
        <v>-2625406</v>
      </c>
      <c r="Q45" s="60">
        <v>0</v>
      </c>
      <c r="R45" s="60">
        <v>0</v>
      </c>
      <c r="S45" s="60">
        <v>0</v>
      </c>
      <c r="T45" s="60">
        <v>0</v>
      </c>
      <c r="U45" s="60">
        <v>-2625406</v>
      </c>
      <c r="V45" s="60">
        <v>-3652445</v>
      </c>
      <c r="W45" s="60">
        <v>1027039</v>
      </c>
      <c r="X45" s="61">
        <v>-28.12</v>
      </c>
      <c r="Y45" s="62">
        <v>-3808445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5284308</v>
      </c>
      <c r="C5" s="19">
        <v>5496400</v>
      </c>
      <c r="D5" s="20">
        <v>5496400</v>
      </c>
      <c r="E5" s="20">
        <v>5020919</v>
      </c>
      <c r="F5" s="20">
        <v>855</v>
      </c>
      <c r="G5" s="20">
        <v>26219</v>
      </c>
      <c r="H5" s="20">
        <v>5047993</v>
      </c>
      <c r="I5" s="20">
        <v>0</v>
      </c>
      <c r="J5" s="20">
        <v>85773</v>
      </c>
      <c r="K5" s="20">
        <v>78477</v>
      </c>
      <c r="L5" s="20">
        <v>164250</v>
      </c>
      <c r="M5" s="20">
        <v>82492</v>
      </c>
      <c r="N5" s="20">
        <v>18926</v>
      </c>
      <c r="O5" s="20">
        <v>14768</v>
      </c>
      <c r="P5" s="20">
        <v>116186</v>
      </c>
      <c r="Q5" s="20">
        <v>0</v>
      </c>
      <c r="R5" s="20">
        <v>0</v>
      </c>
      <c r="S5" s="20">
        <v>0</v>
      </c>
      <c r="T5" s="20">
        <v>0</v>
      </c>
      <c r="U5" s="20">
        <v>5328429</v>
      </c>
      <c r="V5" s="20">
        <v>4122300</v>
      </c>
      <c r="W5" s="20">
        <v>1206129</v>
      </c>
      <c r="X5" s="21">
        <v>29.26</v>
      </c>
      <c r="Y5" s="22">
        <v>5496400</v>
      </c>
    </row>
    <row r="6" spans="1:25" ht="13.5">
      <c r="A6" s="18" t="s">
        <v>31</v>
      </c>
      <c r="B6" s="1">
        <v>4774384</v>
      </c>
      <c r="C6" s="19">
        <v>4686374</v>
      </c>
      <c r="D6" s="20">
        <v>4686374</v>
      </c>
      <c r="E6" s="20">
        <v>264153</v>
      </c>
      <c r="F6" s="20">
        <v>489008</v>
      </c>
      <c r="G6" s="20">
        <v>483248</v>
      </c>
      <c r="H6" s="20">
        <v>1236409</v>
      </c>
      <c r="I6" s="20">
        <v>461220</v>
      </c>
      <c r="J6" s="20">
        <v>463784</v>
      </c>
      <c r="K6" s="20">
        <v>546707</v>
      </c>
      <c r="L6" s="20">
        <v>1471711</v>
      </c>
      <c r="M6" s="20">
        <v>398477</v>
      </c>
      <c r="N6" s="20">
        <v>533424</v>
      </c>
      <c r="O6" s="20">
        <v>389233</v>
      </c>
      <c r="P6" s="20">
        <v>1321134</v>
      </c>
      <c r="Q6" s="20">
        <v>0</v>
      </c>
      <c r="R6" s="20">
        <v>0</v>
      </c>
      <c r="S6" s="20">
        <v>0</v>
      </c>
      <c r="T6" s="20">
        <v>0</v>
      </c>
      <c r="U6" s="20">
        <v>4029254</v>
      </c>
      <c r="V6" s="20">
        <v>3514781</v>
      </c>
      <c r="W6" s="20">
        <v>514473</v>
      </c>
      <c r="X6" s="21">
        <v>14.64</v>
      </c>
      <c r="Y6" s="22">
        <v>4686374</v>
      </c>
    </row>
    <row r="7" spans="1:25" ht="13.5">
      <c r="A7" s="18" t="s">
        <v>32</v>
      </c>
      <c r="B7" s="1">
        <v>3833430</v>
      </c>
      <c r="C7" s="19">
        <v>2536800</v>
      </c>
      <c r="D7" s="20">
        <v>2536800</v>
      </c>
      <c r="E7" s="20">
        <v>32335</v>
      </c>
      <c r="F7" s="20">
        <v>91737</v>
      </c>
      <c r="G7" s="20">
        <v>86894</v>
      </c>
      <c r="H7" s="20">
        <v>210966</v>
      </c>
      <c r="I7" s="20">
        <v>39451</v>
      </c>
      <c r="J7" s="20">
        <v>41747</v>
      </c>
      <c r="K7" s="20">
        <v>21870</v>
      </c>
      <c r="L7" s="20">
        <v>103068</v>
      </c>
      <c r="M7" s="20">
        <v>43568</v>
      </c>
      <c r="N7" s="20">
        <v>16706</v>
      </c>
      <c r="O7" s="20">
        <v>30499</v>
      </c>
      <c r="P7" s="20">
        <v>90773</v>
      </c>
      <c r="Q7" s="20">
        <v>0</v>
      </c>
      <c r="R7" s="20">
        <v>0</v>
      </c>
      <c r="S7" s="20">
        <v>0</v>
      </c>
      <c r="T7" s="20">
        <v>0</v>
      </c>
      <c r="U7" s="20">
        <v>404807</v>
      </c>
      <c r="V7" s="20">
        <v>1902600</v>
      </c>
      <c r="W7" s="20">
        <v>-1497793</v>
      </c>
      <c r="X7" s="21">
        <v>-78.72</v>
      </c>
      <c r="Y7" s="22">
        <v>2536800</v>
      </c>
    </row>
    <row r="8" spans="1:25" ht="13.5">
      <c r="A8" s="18" t="s">
        <v>33</v>
      </c>
      <c r="B8" s="1">
        <v>61062211</v>
      </c>
      <c r="C8" s="19">
        <v>72924370</v>
      </c>
      <c r="D8" s="20">
        <v>72924370</v>
      </c>
      <c r="E8" s="20">
        <v>30181462</v>
      </c>
      <c r="F8" s="20">
        <v>1542807</v>
      </c>
      <c r="G8" s="20">
        <v>0</v>
      </c>
      <c r="H8" s="20">
        <v>31724269</v>
      </c>
      <c r="I8" s="20">
        <v>0</v>
      </c>
      <c r="J8" s="20">
        <v>24155302</v>
      </c>
      <c r="K8" s="20">
        <v>40695</v>
      </c>
      <c r="L8" s="20">
        <v>24195997</v>
      </c>
      <c r="M8" s="20">
        <v>1000</v>
      </c>
      <c r="N8" s="20">
        <v>0</v>
      </c>
      <c r="O8" s="20">
        <v>19026686</v>
      </c>
      <c r="P8" s="20">
        <v>19027686</v>
      </c>
      <c r="Q8" s="20">
        <v>0</v>
      </c>
      <c r="R8" s="20">
        <v>0</v>
      </c>
      <c r="S8" s="20">
        <v>0</v>
      </c>
      <c r="T8" s="20">
        <v>0</v>
      </c>
      <c r="U8" s="20">
        <v>74947952</v>
      </c>
      <c r="V8" s="20">
        <v>54693278</v>
      </c>
      <c r="W8" s="20">
        <v>20254674</v>
      </c>
      <c r="X8" s="21">
        <v>37.03</v>
      </c>
      <c r="Y8" s="22">
        <v>72924370</v>
      </c>
    </row>
    <row r="9" spans="1:25" ht="13.5">
      <c r="A9" s="18" t="s">
        <v>34</v>
      </c>
      <c r="B9" s="1">
        <v>1744655</v>
      </c>
      <c r="C9" s="19">
        <v>15716980</v>
      </c>
      <c r="D9" s="20">
        <v>15716980</v>
      </c>
      <c r="E9" s="20">
        <v>1274210</v>
      </c>
      <c r="F9" s="20">
        <v>1574651</v>
      </c>
      <c r="G9" s="20">
        <v>1033002</v>
      </c>
      <c r="H9" s="20">
        <v>3881863</v>
      </c>
      <c r="I9" s="20">
        <v>216381</v>
      </c>
      <c r="J9" s="20">
        <v>206512</v>
      </c>
      <c r="K9" s="20">
        <v>119110</v>
      </c>
      <c r="L9" s="20">
        <v>542003</v>
      </c>
      <c r="M9" s="20">
        <v>154733</v>
      </c>
      <c r="N9" s="20">
        <v>203042</v>
      </c>
      <c r="O9" s="20">
        <v>187255</v>
      </c>
      <c r="P9" s="20">
        <v>545030</v>
      </c>
      <c r="Q9" s="20">
        <v>0</v>
      </c>
      <c r="R9" s="20">
        <v>0</v>
      </c>
      <c r="S9" s="20">
        <v>0</v>
      </c>
      <c r="T9" s="20">
        <v>0</v>
      </c>
      <c r="U9" s="20">
        <v>4968896</v>
      </c>
      <c r="V9" s="20">
        <v>11787735</v>
      </c>
      <c r="W9" s="20">
        <v>-6818839</v>
      </c>
      <c r="X9" s="21">
        <v>-57.85</v>
      </c>
      <c r="Y9" s="22">
        <v>15716980</v>
      </c>
    </row>
    <row r="10" spans="1:25" ht="25.5">
      <c r="A10" s="23" t="s">
        <v>98</v>
      </c>
      <c r="B10" s="24">
        <f>SUM(B5:B9)</f>
        <v>76698988</v>
      </c>
      <c r="C10" s="25">
        <f aca="true" t="shared" si="0" ref="C10:Y10">SUM(C5:C9)</f>
        <v>101360924</v>
      </c>
      <c r="D10" s="26">
        <f t="shared" si="0"/>
        <v>101360924</v>
      </c>
      <c r="E10" s="26">
        <f t="shared" si="0"/>
        <v>36773079</v>
      </c>
      <c r="F10" s="26">
        <f t="shared" si="0"/>
        <v>3699058</v>
      </c>
      <c r="G10" s="26">
        <f t="shared" si="0"/>
        <v>1629363</v>
      </c>
      <c r="H10" s="26">
        <f t="shared" si="0"/>
        <v>42101500</v>
      </c>
      <c r="I10" s="26">
        <f t="shared" si="0"/>
        <v>717052</v>
      </c>
      <c r="J10" s="26">
        <f t="shared" si="0"/>
        <v>24953118</v>
      </c>
      <c r="K10" s="26">
        <f t="shared" si="0"/>
        <v>806859</v>
      </c>
      <c r="L10" s="26">
        <f t="shared" si="0"/>
        <v>26477029</v>
      </c>
      <c r="M10" s="26">
        <f t="shared" si="0"/>
        <v>680270</v>
      </c>
      <c r="N10" s="26">
        <f t="shared" si="0"/>
        <v>772098</v>
      </c>
      <c r="O10" s="26">
        <f t="shared" si="0"/>
        <v>19648441</v>
      </c>
      <c r="P10" s="26">
        <f t="shared" si="0"/>
        <v>21100809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89679338</v>
      </c>
      <c r="V10" s="26">
        <f t="shared" si="0"/>
        <v>76020694</v>
      </c>
      <c r="W10" s="26">
        <f t="shared" si="0"/>
        <v>13658644</v>
      </c>
      <c r="X10" s="27">
        <f>+IF(V10&lt;&gt;0,(W10/V10)*100,0)</f>
        <v>17.967007772909835</v>
      </c>
      <c r="Y10" s="28">
        <f t="shared" si="0"/>
        <v>101360924</v>
      </c>
    </row>
    <row r="11" spans="1:25" ht="13.5">
      <c r="A11" s="18" t="s">
        <v>35</v>
      </c>
      <c r="B11" s="1">
        <v>25863205</v>
      </c>
      <c r="C11" s="19">
        <v>49792904</v>
      </c>
      <c r="D11" s="20">
        <v>49792904</v>
      </c>
      <c r="E11" s="20">
        <v>3128111</v>
      </c>
      <c r="F11" s="20">
        <v>6218908</v>
      </c>
      <c r="G11" s="20">
        <v>3494451</v>
      </c>
      <c r="H11" s="20">
        <v>12841470</v>
      </c>
      <c r="I11" s="20">
        <v>3606583</v>
      </c>
      <c r="J11" s="20">
        <v>3751862</v>
      </c>
      <c r="K11" s="20">
        <v>4164905</v>
      </c>
      <c r="L11" s="20">
        <v>11523350</v>
      </c>
      <c r="M11" s="20">
        <v>3978375</v>
      </c>
      <c r="N11" s="20">
        <v>3930990</v>
      </c>
      <c r="O11" s="20">
        <v>2954916</v>
      </c>
      <c r="P11" s="20">
        <v>10864281</v>
      </c>
      <c r="Q11" s="20">
        <v>0</v>
      </c>
      <c r="R11" s="20">
        <v>0</v>
      </c>
      <c r="S11" s="20">
        <v>0</v>
      </c>
      <c r="T11" s="20">
        <v>0</v>
      </c>
      <c r="U11" s="20">
        <v>35229101</v>
      </c>
      <c r="V11" s="20">
        <v>37344678</v>
      </c>
      <c r="W11" s="20">
        <v>-2115577</v>
      </c>
      <c r="X11" s="21">
        <v>-5.67</v>
      </c>
      <c r="Y11" s="22">
        <v>49792904</v>
      </c>
    </row>
    <row r="12" spans="1:25" ht="13.5">
      <c r="A12" s="18" t="s">
        <v>36</v>
      </c>
      <c r="B12" s="1">
        <v>10192205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1">
        <v>0</v>
      </c>
      <c r="Y12" s="22">
        <v>0</v>
      </c>
    </row>
    <row r="13" spans="1:25" ht="13.5">
      <c r="A13" s="18" t="s">
        <v>99</v>
      </c>
      <c r="B13" s="1">
        <v>4669697</v>
      </c>
      <c r="C13" s="19">
        <v>709071</v>
      </c>
      <c r="D13" s="20">
        <v>709071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531803</v>
      </c>
      <c r="W13" s="20">
        <v>-531803</v>
      </c>
      <c r="X13" s="21">
        <v>-100</v>
      </c>
      <c r="Y13" s="22">
        <v>709071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1532369</v>
      </c>
      <c r="C15" s="19">
        <v>1708300</v>
      </c>
      <c r="D15" s="20">
        <v>1708300</v>
      </c>
      <c r="E15" s="20">
        <v>0</v>
      </c>
      <c r="F15" s="20">
        <v>0</v>
      </c>
      <c r="G15" s="20">
        <v>37259</v>
      </c>
      <c r="H15" s="20">
        <v>37259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37259</v>
      </c>
      <c r="V15" s="20">
        <v>1281225</v>
      </c>
      <c r="W15" s="20">
        <v>-1243966</v>
      </c>
      <c r="X15" s="21">
        <v>-97.09</v>
      </c>
      <c r="Y15" s="22">
        <v>1708300</v>
      </c>
    </row>
    <row r="16" spans="1:25" ht="13.5">
      <c r="A16" s="29" t="s">
        <v>39</v>
      </c>
      <c r="B16" s="1">
        <v>0</v>
      </c>
      <c r="C16" s="19">
        <v>52850</v>
      </c>
      <c r="D16" s="20">
        <v>52850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3770404</v>
      </c>
      <c r="K16" s="20">
        <v>0</v>
      </c>
      <c r="L16" s="20">
        <v>3770404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3770404</v>
      </c>
      <c r="V16" s="20">
        <v>39638</v>
      </c>
      <c r="W16" s="20">
        <v>3730766</v>
      </c>
      <c r="X16" s="21">
        <v>9412.09</v>
      </c>
      <c r="Y16" s="22">
        <v>52850</v>
      </c>
    </row>
    <row r="17" spans="1:25" ht="13.5">
      <c r="A17" s="18" t="s">
        <v>40</v>
      </c>
      <c r="B17" s="1">
        <v>50546700</v>
      </c>
      <c r="C17" s="19">
        <v>33679849</v>
      </c>
      <c r="D17" s="20">
        <v>33679849</v>
      </c>
      <c r="E17" s="20">
        <v>1818448</v>
      </c>
      <c r="F17" s="20">
        <v>2538547</v>
      </c>
      <c r="G17" s="20">
        <v>2754433</v>
      </c>
      <c r="H17" s="20">
        <v>7111428</v>
      </c>
      <c r="I17" s="20">
        <v>1917712</v>
      </c>
      <c r="J17" s="20">
        <v>2162269</v>
      </c>
      <c r="K17" s="20">
        <v>1686362</v>
      </c>
      <c r="L17" s="20">
        <v>5766343</v>
      </c>
      <c r="M17" s="20">
        <v>3577167</v>
      </c>
      <c r="N17" s="20">
        <v>2084348</v>
      </c>
      <c r="O17" s="20">
        <v>2046330</v>
      </c>
      <c r="P17" s="20">
        <v>7707845</v>
      </c>
      <c r="Q17" s="20">
        <v>0</v>
      </c>
      <c r="R17" s="20">
        <v>0</v>
      </c>
      <c r="S17" s="20">
        <v>0</v>
      </c>
      <c r="T17" s="20">
        <v>0</v>
      </c>
      <c r="U17" s="20">
        <v>20585616</v>
      </c>
      <c r="V17" s="20">
        <v>25259887</v>
      </c>
      <c r="W17" s="20">
        <v>-4674271</v>
      </c>
      <c r="X17" s="21">
        <v>-18.5</v>
      </c>
      <c r="Y17" s="22">
        <v>33679849</v>
      </c>
    </row>
    <row r="18" spans="1:25" ht="13.5">
      <c r="A18" s="30" t="s">
        <v>41</v>
      </c>
      <c r="B18" s="31">
        <f>SUM(B11:B17)</f>
        <v>92804176</v>
      </c>
      <c r="C18" s="32">
        <f aca="true" t="shared" si="1" ref="C18:Y18">SUM(C11:C17)</f>
        <v>85942974</v>
      </c>
      <c r="D18" s="33">
        <f t="shared" si="1"/>
        <v>85942974</v>
      </c>
      <c r="E18" s="33">
        <f t="shared" si="1"/>
        <v>4946559</v>
      </c>
      <c r="F18" s="33">
        <f t="shared" si="1"/>
        <v>8757455</v>
      </c>
      <c r="G18" s="33">
        <f t="shared" si="1"/>
        <v>6286143</v>
      </c>
      <c r="H18" s="33">
        <f t="shared" si="1"/>
        <v>19990157</v>
      </c>
      <c r="I18" s="33">
        <f t="shared" si="1"/>
        <v>5524295</v>
      </c>
      <c r="J18" s="33">
        <f t="shared" si="1"/>
        <v>9684535</v>
      </c>
      <c r="K18" s="33">
        <f t="shared" si="1"/>
        <v>5851267</v>
      </c>
      <c r="L18" s="33">
        <f t="shared" si="1"/>
        <v>21060097</v>
      </c>
      <c r="M18" s="33">
        <f t="shared" si="1"/>
        <v>7555542</v>
      </c>
      <c r="N18" s="33">
        <f t="shared" si="1"/>
        <v>6015338</v>
      </c>
      <c r="O18" s="33">
        <f t="shared" si="1"/>
        <v>5001246</v>
      </c>
      <c r="P18" s="33">
        <f t="shared" si="1"/>
        <v>18572126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59622380</v>
      </c>
      <c r="V18" s="33">
        <f t="shared" si="1"/>
        <v>64457231</v>
      </c>
      <c r="W18" s="33">
        <f t="shared" si="1"/>
        <v>-4834851</v>
      </c>
      <c r="X18" s="27">
        <f>+IF(V18&lt;&gt;0,(W18/V18)*100,0)</f>
        <v>-7.500866737511576</v>
      </c>
      <c r="Y18" s="34">
        <f t="shared" si="1"/>
        <v>85942974</v>
      </c>
    </row>
    <row r="19" spans="1:25" ht="13.5">
      <c r="A19" s="30" t="s">
        <v>42</v>
      </c>
      <c r="B19" s="35">
        <f>+B10-B18</f>
        <v>-16105188</v>
      </c>
      <c r="C19" s="36">
        <f aca="true" t="shared" si="2" ref="C19:Y19">+C10-C18</f>
        <v>15417950</v>
      </c>
      <c r="D19" s="37">
        <f t="shared" si="2"/>
        <v>15417950</v>
      </c>
      <c r="E19" s="37">
        <f t="shared" si="2"/>
        <v>31826520</v>
      </c>
      <c r="F19" s="37">
        <f t="shared" si="2"/>
        <v>-5058397</v>
      </c>
      <c r="G19" s="37">
        <f t="shared" si="2"/>
        <v>-4656780</v>
      </c>
      <c r="H19" s="37">
        <f t="shared" si="2"/>
        <v>22111343</v>
      </c>
      <c r="I19" s="37">
        <f t="shared" si="2"/>
        <v>-4807243</v>
      </c>
      <c r="J19" s="37">
        <f t="shared" si="2"/>
        <v>15268583</v>
      </c>
      <c r="K19" s="37">
        <f t="shared" si="2"/>
        <v>-5044408</v>
      </c>
      <c r="L19" s="37">
        <f t="shared" si="2"/>
        <v>5416932</v>
      </c>
      <c r="M19" s="37">
        <f t="shared" si="2"/>
        <v>-6875272</v>
      </c>
      <c r="N19" s="37">
        <f t="shared" si="2"/>
        <v>-5243240</v>
      </c>
      <c r="O19" s="37">
        <f t="shared" si="2"/>
        <v>14647195</v>
      </c>
      <c r="P19" s="37">
        <f t="shared" si="2"/>
        <v>2528683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30056958</v>
      </c>
      <c r="V19" s="37">
        <f>IF(D10=D18,0,V10-V18)</f>
        <v>11563463</v>
      </c>
      <c r="W19" s="37">
        <f t="shared" si="2"/>
        <v>18493495</v>
      </c>
      <c r="X19" s="38">
        <f>+IF(V19&lt;&gt;0,(W19/V19)*100,0)</f>
        <v>159.93042049773499</v>
      </c>
      <c r="Y19" s="39">
        <f t="shared" si="2"/>
        <v>15417950</v>
      </c>
    </row>
    <row r="20" spans="1:25" ht="13.5">
      <c r="A20" s="18" t="s">
        <v>43</v>
      </c>
      <c r="B20" s="1">
        <v>39098857</v>
      </c>
      <c r="C20" s="19">
        <v>37881696</v>
      </c>
      <c r="D20" s="20">
        <v>37881696</v>
      </c>
      <c r="E20" s="20">
        <v>884277</v>
      </c>
      <c r="F20" s="20">
        <v>13116300</v>
      </c>
      <c r="G20" s="20">
        <v>0</v>
      </c>
      <c r="H20" s="20">
        <v>14000577</v>
      </c>
      <c r="I20" s="20">
        <v>7000000</v>
      </c>
      <c r="J20" s="20">
        <v>0</v>
      </c>
      <c r="K20" s="20">
        <v>0</v>
      </c>
      <c r="L20" s="20">
        <v>7000000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21000577</v>
      </c>
      <c r="V20" s="20">
        <v>28411272</v>
      </c>
      <c r="W20" s="20">
        <v>-7410695</v>
      </c>
      <c r="X20" s="21">
        <v>-26.08</v>
      </c>
      <c r="Y20" s="22">
        <v>37881696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22993669</v>
      </c>
      <c r="C22" s="47">
        <f aca="true" t="shared" si="3" ref="C22:Y22">SUM(C19:C21)</f>
        <v>53299646</v>
      </c>
      <c r="D22" s="48">
        <f t="shared" si="3"/>
        <v>53299646</v>
      </c>
      <c r="E22" s="48">
        <f t="shared" si="3"/>
        <v>32710797</v>
      </c>
      <c r="F22" s="48">
        <f t="shared" si="3"/>
        <v>8057903</v>
      </c>
      <c r="G22" s="48">
        <f t="shared" si="3"/>
        <v>-4656780</v>
      </c>
      <c r="H22" s="48">
        <f t="shared" si="3"/>
        <v>36111920</v>
      </c>
      <c r="I22" s="48">
        <f t="shared" si="3"/>
        <v>2192757</v>
      </c>
      <c r="J22" s="48">
        <f t="shared" si="3"/>
        <v>15268583</v>
      </c>
      <c r="K22" s="48">
        <f t="shared" si="3"/>
        <v>-5044408</v>
      </c>
      <c r="L22" s="48">
        <f t="shared" si="3"/>
        <v>12416932</v>
      </c>
      <c r="M22" s="48">
        <f t="shared" si="3"/>
        <v>-6875272</v>
      </c>
      <c r="N22" s="48">
        <f t="shared" si="3"/>
        <v>-5243240</v>
      </c>
      <c r="O22" s="48">
        <f t="shared" si="3"/>
        <v>14647195</v>
      </c>
      <c r="P22" s="48">
        <f t="shared" si="3"/>
        <v>2528683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51057535</v>
      </c>
      <c r="V22" s="48">
        <f t="shared" si="3"/>
        <v>39974735</v>
      </c>
      <c r="W22" s="48">
        <f t="shared" si="3"/>
        <v>11082800</v>
      </c>
      <c r="X22" s="49">
        <f>+IF(V22&lt;&gt;0,(W22/V22)*100,0)</f>
        <v>27.724511494572763</v>
      </c>
      <c r="Y22" s="50">
        <f t="shared" si="3"/>
        <v>53299646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22993669</v>
      </c>
      <c r="C24" s="36">
        <f aca="true" t="shared" si="4" ref="C24:Y24">SUM(C22:C23)</f>
        <v>53299646</v>
      </c>
      <c r="D24" s="37">
        <f t="shared" si="4"/>
        <v>53299646</v>
      </c>
      <c r="E24" s="37">
        <f t="shared" si="4"/>
        <v>32710797</v>
      </c>
      <c r="F24" s="37">
        <f t="shared" si="4"/>
        <v>8057903</v>
      </c>
      <c r="G24" s="37">
        <f t="shared" si="4"/>
        <v>-4656780</v>
      </c>
      <c r="H24" s="37">
        <f t="shared" si="4"/>
        <v>36111920</v>
      </c>
      <c r="I24" s="37">
        <f t="shared" si="4"/>
        <v>2192757</v>
      </c>
      <c r="J24" s="37">
        <f t="shared" si="4"/>
        <v>15268583</v>
      </c>
      <c r="K24" s="37">
        <f t="shared" si="4"/>
        <v>-5044408</v>
      </c>
      <c r="L24" s="37">
        <f t="shared" si="4"/>
        <v>12416932</v>
      </c>
      <c r="M24" s="37">
        <f t="shared" si="4"/>
        <v>-6875272</v>
      </c>
      <c r="N24" s="37">
        <f t="shared" si="4"/>
        <v>-5243240</v>
      </c>
      <c r="O24" s="37">
        <f t="shared" si="4"/>
        <v>14647195</v>
      </c>
      <c r="P24" s="37">
        <f t="shared" si="4"/>
        <v>2528683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51057535</v>
      </c>
      <c r="V24" s="37">
        <f t="shared" si="4"/>
        <v>39974735</v>
      </c>
      <c r="W24" s="37">
        <f t="shared" si="4"/>
        <v>11082800</v>
      </c>
      <c r="X24" s="38">
        <f>+IF(V24&lt;&gt;0,(W24/V24)*100,0)</f>
        <v>27.724511494572763</v>
      </c>
      <c r="Y24" s="39">
        <f t="shared" si="4"/>
        <v>53299646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26928164</v>
      </c>
      <c r="C27" s="59">
        <v>55329500</v>
      </c>
      <c r="D27" s="60">
        <v>55329500</v>
      </c>
      <c r="E27" s="60">
        <v>242474</v>
      </c>
      <c r="F27" s="60">
        <v>3672269</v>
      </c>
      <c r="G27" s="60">
        <v>74188</v>
      </c>
      <c r="H27" s="60">
        <v>3988931</v>
      </c>
      <c r="I27" s="60">
        <v>2214504</v>
      </c>
      <c r="J27" s="60">
        <v>57836</v>
      </c>
      <c r="K27" s="60">
        <v>19242</v>
      </c>
      <c r="L27" s="60">
        <v>2291582</v>
      </c>
      <c r="M27" s="60">
        <v>43852</v>
      </c>
      <c r="N27" s="60">
        <v>829434</v>
      </c>
      <c r="O27" s="60">
        <v>1331323</v>
      </c>
      <c r="P27" s="60">
        <v>2204609</v>
      </c>
      <c r="Q27" s="60">
        <v>0</v>
      </c>
      <c r="R27" s="60">
        <v>0</v>
      </c>
      <c r="S27" s="60">
        <v>0</v>
      </c>
      <c r="T27" s="60">
        <v>0</v>
      </c>
      <c r="U27" s="60">
        <v>8485122</v>
      </c>
      <c r="V27" s="60">
        <v>41497125</v>
      </c>
      <c r="W27" s="60">
        <v>-33012003</v>
      </c>
      <c r="X27" s="61">
        <v>-79.55</v>
      </c>
      <c r="Y27" s="62">
        <v>55329500</v>
      </c>
    </row>
    <row r="28" spans="1:25" ht="13.5">
      <c r="A28" s="63" t="s">
        <v>43</v>
      </c>
      <c r="B28" s="1">
        <v>0</v>
      </c>
      <c r="C28" s="19">
        <v>37882000</v>
      </c>
      <c r="D28" s="20">
        <v>37882000</v>
      </c>
      <c r="E28" s="20">
        <v>213001</v>
      </c>
      <c r="F28" s="20">
        <v>3652173</v>
      </c>
      <c r="G28" s="20">
        <v>1921</v>
      </c>
      <c r="H28" s="20">
        <v>3867095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880420</v>
      </c>
      <c r="P28" s="20">
        <v>880420</v>
      </c>
      <c r="Q28" s="20">
        <v>0</v>
      </c>
      <c r="R28" s="20">
        <v>0</v>
      </c>
      <c r="S28" s="20">
        <v>0</v>
      </c>
      <c r="T28" s="20">
        <v>0</v>
      </c>
      <c r="U28" s="20">
        <v>4747515</v>
      </c>
      <c r="V28" s="20">
        <v>28411500</v>
      </c>
      <c r="W28" s="20">
        <v>-23663985</v>
      </c>
      <c r="X28" s="21">
        <v>-83.29</v>
      </c>
      <c r="Y28" s="22">
        <v>37882000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29473</v>
      </c>
      <c r="F29" s="20">
        <v>20096</v>
      </c>
      <c r="G29" s="20">
        <v>72267</v>
      </c>
      <c r="H29" s="20">
        <v>121836</v>
      </c>
      <c r="I29" s="20">
        <v>0</v>
      </c>
      <c r="J29" s="20">
        <v>0</v>
      </c>
      <c r="K29" s="20">
        <v>0</v>
      </c>
      <c r="L29" s="20">
        <v>0</v>
      </c>
      <c r="M29" s="20">
        <v>43852</v>
      </c>
      <c r="N29" s="20">
        <v>546057</v>
      </c>
      <c r="O29" s="20">
        <v>450903</v>
      </c>
      <c r="P29" s="20">
        <v>1040812</v>
      </c>
      <c r="Q29" s="20">
        <v>0</v>
      </c>
      <c r="R29" s="20">
        <v>0</v>
      </c>
      <c r="S29" s="20">
        <v>0</v>
      </c>
      <c r="T29" s="20">
        <v>0</v>
      </c>
      <c r="U29" s="20">
        <v>1162648</v>
      </c>
      <c r="V29" s="20">
        <v>0</v>
      </c>
      <c r="W29" s="20">
        <v>1162648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17447500</v>
      </c>
      <c r="D31" s="20">
        <v>17447500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13085625</v>
      </c>
      <c r="W31" s="20">
        <v>-13085625</v>
      </c>
      <c r="X31" s="21">
        <v>-100</v>
      </c>
      <c r="Y31" s="22">
        <v>17447500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55329500</v>
      </c>
      <c r="D32" s="60">
        <f t="shared" si="5"/>
        <v>55329500</v>
      </c>
      <c r="E32" s="60">
        <f t="shared" si="5"/>
        <v>242474</v>
      </c>
      <c r="F32" s="60">
        <f t="shared" si="5"/>
        <v>3672269</v>
      </c>
      <c r="G32" s="60">
        <f t="shared" si="5"/>
        <v>74188</v>
      </c>
      <c r="H32" s="60">
        <f t="shared" si="5"/>
        <v>3988931</v>
      </c>
      <c r="I32" s="60">
        <f t="shared" si="5"/>
        <v>0</v>
      </c>
      <c r="J32" s="60">
        <f t="shared" si="5"/>
        <v>0</v>
      </c>
      <c r="K32" s="60">
        <f t="shared" si="5"/>
        <v>0</v>
      </c>
      <c r="L32" s="60">
        <f t="shared" si="5"/>
        <v>0</v>
      </c>
      <c r="M32" s="60">
        <f t="shared" si="5"/>
        <v>43852</v>
      </c>
      <c r="N32" s="60">
        <f t="shared" si="5"/>
        <v>546057</v>
      </c>
      <c r="O32" s="60">
        <f t="shared" si="5"/>
        <v>1331323</v>
      </c>
      <c r="P32" s="60">
        <f t="shared" si="5"/>
        <v>1921232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5910163</v>
      </c>
      <c r="V32" s="60">
        <f t="shared" si="5"/>
        <v>41497125</v>
      </c>
      <c r="W32" s="60">
        <f t="shared" si="5"/>
        <v>-35586962</v>
      </c>
      <c r="X32" s="61">
        <f>+IF(V32&lt;&gt;0,(W32/V32)*100,0)</f>
        <v>-85.75765670513319</v>
      </c>
      <c r="Y32" s="62">
        <f t="shared" si="5"/>
        <v>55329500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45040166</v>
      </c>
      <c r="C35" s="19">
        <v>43116000</v>
      </c>
      <c r="D35" s="20">
        <v>43116000</v>
      </c>
      <c r="E35" s="20">
        <v>67527000</v>
      </c>
      <c r="F35" s="20">
        <v>63201000</v>
      </c>
      <c r="G35" s="20">
        <v>69734000</v>
      </c>
      <c r="H35" s="20">
        <v>200462000</v>
      </c>
      <c r="I35" s="20">
        <v>70859000</v>
      </c>
      <c r="J35" s="20">
        <v>85802000</v>
      </c>
      <c r="K35" s="20">
        <v>80512000</v>
      </c>
      <c r="L35" s="20">
        <v>237173000</v>
      </c>
      <c r="M35" s="20">
        <v>66419588</v>
      </c>
      <c r="N35" s="20">
        <v>66043527</v>
      </c>
      <c r="O35" s="20">
        <v>93085912</v>
      </c>
      <c r="P35" s="20">
        <v>225549027</v>
      </c>
      <c r="Q35" s="20">
        <v>0</v>
      </c>
      <c r="R35" s="20">
        <v>0</v>
      </c>
      <c r="S35" s="20">
        <v>0</v>
      </c>
      <c r="T35" s="20">
        <v>0</v>
      </c>
      <c r="U35" s="20">
        <v>663184027</v>
      </c>
      <c r="V35" s="20">
        <v>32337000</v>
      </c>
      <c r="W35" s="20">
        <v>630847027</v>
      </c>
      <c r="X35" s="21">
        <v>1950.85</v>
      </c>
      <c r="Y35" s="22">
        <v>43116000</v>
      </c>
    </row>
    <row r="36" spans="1:25" ht="13.5">
      <c r="A36" s="18" t="s">
        <v>52</v>
      </c>
      <c r="B36" s="1">
        <v>115974387</v>
      </c>
      <c r="C36" s="19">
        <v>107303000</v>
      </c>
      <c r="D36" s="20">
        <v>107303000</v>
      </c>
      <c r="E36" s="20">
        <v>242000</v>
      </c>
      <c r="F36" s="20">
        <v>6996000</v>
      </c>
      <c r="G36" s="20">
        <v>7062000</v>
      </c>
      <c r="H36" s="20">
        <v>14300000</v>
      </c>
      <c r="I36" s="20">
        <v>8993000</v>
      </c>
      <c r="J36" s="20">
        <v>9056000</v>
      </c>
      <c r="K36" s="20">
        <v>12854000</v>
      </c>
      <c r="L36" s="20">
        <v>30903000</v>
      </c>
      <c r="M36" s="20">
        <v>3359852</v>
      </c>
      <c r="N36" s="20">
        <v>4145434</v>
      </c>
      <c r="O36" s="20">
        <v>4647323</v>
      </c>
      <c r="P36" s="20">
        <v>12152609</v>
      </c>
      <c r="Q36" s="20">
        <v>0</v>
      </c>
      <c r="R36" s="20">
        <v>0</v>
      </c>
      <c r="S36" s="20">
        <v>0</v>
      </c>
      <c r="T36" s="20">
        <v>0</v>
      </c>
      <c r="U36" s="20">
        <v>57355609</v>
      </c>
      <c r="V36" s="20">
        <v>80477250</v>
      </c>
      <c r="W36" s="20">
        <v>-23121641</v>
      </c>
      <c r="X36" s="21">
        <v>-28.73</v>
      </c>
      <c r="Y36" s="22">
        <v>107303000</v>
      </c>
    </row>
    <row r="37" spans="1:25" ht="13.5">
      <c r="A37" s="18" t="s">
        <v>53</v>
      </c>
      <c r="B37" s="1">
        <v>10081967</v>
      </c>
      <c r="C37" s="19">
        <v>7868000</v>
      </c>
      <c r="D37" s="20">
        <v>7868000</v>
      </c>
      <c r="E37" s="20">
        <v>6257000</v>
      </c>
      <c r="F37" s="20">
        <v>133000</v>
      </c>
      <c r="G37" s="20">
        <v>6379000</v>
      </c>
      <c r="H37" s="20">
        <v>12769000</v>
      </c>
      <c r="I37" s="20">
        <v>7368000</v>
      </c>
      <c r="J37" s="20">
        <v>6312000</v>
      </c>
      <c r="K37" s="20">
        <v>6290000</v>
      </c>
      <c r="L37" s="20">
        <v>19970000</v>
      </c>
      <c r="M37" s="20">
        <v>6300242</v>
      </c>
      <c r="N37" s="20">
        <v>6376287</v>
      </c>
      <c r="O37" s="20">
        <v>6279003</v>
      </c>
      <c r="P37" s="20">
        <v>18955532</v>
      </c>
      <c r="Q37" s="20">
        <v>0</v>
      </c>
      <c r="R37" s="20">
        <v>0</v>
      </c>
      <c r="S37" s="20">
        <v>0</v>
      </c>
      <c r="T37" s="20">
        <v>0</v>
      </c>
      <c r="U37" s="20">
        <v>51694532</v>
      </c>
      <c r="V37" s="20">
        <v>5901000</v>
      </c>
      <c r="W37" s="20">
        <v>45793532</v>
      </c>
      <c r="X37" s="21">
        <v>776.03</v>
      </c>
      <c r="Y37" s="22">
        <v>7868000</v>
      </c>
    </row>
    <row r="38" spans="1:25" ht="13.5">
      <c r="A38" s="18" t="s">
        <v>54</v>
      </c>
      <c r="B38" s="1">
        <v>0</v>
      </c>
      <c r="C38" s="19">
        <v>3483000</v>
      </c>
      <c r="D38" s="20">
        <v>3483000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2612250</v>
      </c>
      <c r="W38" s="20">
        <v>-2612250</v>
      </c>
      <c r="X38" s="21">
        <v>-100</v>
      </c>
      <c r="Y38" s="22">
        <v>3483000</v>
      </c>
    </row>
    <row r="39" spans="1:25" ht="13.5">
      <c r="A39" s="18" t="s">
        <v>55</v>
      </c>
      <c r="B39" s="1">
        <v>150932586</v>
      </c>
      <c r="C39" s="19">
        <v>139068000</v>
      </c>
      <c r="D39" s="20">
        <v>139068000</v>
      </c>
      <c r="E39" s="20">
        <v>61512000</v>
      </c>
      <c r="F39" s="20">
        <v>70064000</v>
      </c>
      <c r="G39" s="20">
        <v>70417000</v>
      </c>
      <c r="H39" s="20">
        <v>201993000</v>
      </c>
      <c r="I39" s="20">
        <v>72484000</v>
      </c>
      <c r="J39" s="20">
        <v>88546000</v>
      </c>
      <c r="K39" s="20">
        <v>87076000</v>
      </c>
      <c r="L39" s="20">
        <v>248106000</v>
      </c>
      <c r="M39" s="20">
        <v>63479198</v>
      </c>
      <c r="N39" s="20">
        <v>63812674</v>
      </c>
      <c r="O39" s="20">
        <v>91454232</v>
      </c>
      <c r="P39" s="20">
        <v>218746104</v>
      </c>
      <c r="Q39" s="20">
        <v>0</v>
      </c>
      <c r="R39" s="20">
        <v>0</v>
      </c>
      <c r="S39" s="20">
        <v>0</v>
      </c>
      <c r="T39" s="20">
        <v>0</v>
      </c>
      <c r="U39" s="20">
        <v>668845104</v>
      </c>
      <c r="V39" s="20">
        <v>104301000</v>
      </c>
      <c r="W39" s="20">
        <v>564544104</v>
      </c>
      <c r="X39" s="21">
        <v>541.26</v>
      </c>
      <c r="Y39" s="22">
        <v>139068000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28565928</v>
      </c>
      <c r="C42" s="19">
        <v>37544000</v>
      </c>
      <c r="D42" s="20">
        <v>37544000</v>
      </c>
      <c r="E42" s="20">
        <v>25177466</v>
      </c>
      <c r="F42" s="20">
        <v>-2604382</v>
      </c>
      <c r="G42" s="20">
        <v>5484239</v>
      </c>
      <c r="H42" s="20">
        <v>28057323</v>
      </c>
      <c r="I42" s="20">
        <v>592265</v>
      </c>
      <c r="J42" s="20">
        <v>14542400</v>
      </c>
      <c r="K42" s="20">
        <v>-5949607</v>
      </c>
      <c r="L42" s="20">
        <v>9185058</v>
      </c>
      <c r="M42" s="20">
        <v>-12688399</v>
      </c>
      <c r="N42" s="20">
        <v>-1076981</v>
      </c>
      <c r="O42" s="20">
        <v>26641476</v>
      </c>
      <c r="P42" s="20">
        <v>12876096</v>
      </c>
      <c r="Q42" s="20">
        <v>0</v>
      </c>
      <c r="R42" s="20">
        <v>0</v>
      </c>
      <c r="S42" s="20">
        <v>0</v>
      </c>
      <c r="T42" s="20">
        <v>0</v>
      </c>
      <c r="U42" s="20">
        <v>50118477</v>
      </c>
      <c r="V42" s="20">
        <v>49065000</v>
      </c>
      <c r="W42" s="20">
        <v>1053477</v>
      </c>
      <c r="X42" s="21">
        <v>2.15</v>
      </c>
      <c r="Y42" s="22">
        <v>37544000</v>
      </c>
    </row>
    <row r="43" spans="1:25" ht="13.5">
      <c r="A43" s="18" t="s">
        <v>58</v>
      </c>
      <c r="B43" s="1">
        <v>-5605343</v>
      </c>
      <c r="C43" s="19">
        <v>-55329000</v>
      </c>
      <c r="D43" s="20">
        <v>-55329000</v>
      </c>
      <c r="E43" s="20">
        <v>-15243174</v>
      </c>
      <c r="F43" s="20">
        <v>0</v>
      </c>
      <c r="G43" s="20">
        <v>-10000000</v>
      </c>
      <c r="H43" s="20">
        <v>-25243174</v>
      </c>
      <c r="I43" s="20">
        <v>0</v>
      </c>
      <c r="J43" s="20">
        <v>0</v>
      </c>
      <c r="K43" s="20">
        <v>-5000000</v>
      </c>
      <c r="L43" s="20">
        <v>-5000000</v>
      </c>
      <c r="M43" s="20">
        <v>6000000</v>
      </c>
      <c r="N43" s="20">
        <v>0</v>
      </c>
      <c r="O43" s="20">
        <v>-5000000</v>
      </c>
      <c r="P43" s="20">
        <v>1000000</v>
      </c>
      <c r="Q43" s="20">
        <v>0</v>
      </c>
      <c r="R43" s="20">
        <v>0</v>
      </c>
      <c r="S43" s="20">
        <v>0</v>
      </c>
      <c r="T43" s="20">
        <v>0</v>
      </c>
      <c r="U43" s="20">
        <v>-29243174</v>
      </c>
      <c r="V43" s="20">
        <v>-45981000</v>
      </c>
      <c r="W43" s="20">
        <v>16737826</v>
      </c>
      <c r="X43" s="21">
        <v>-36.4</v>
      </c>
      <c r="Y43" s="22">
        <v>-55329000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22993776</v>
      </c>
      <c r="C45" s="59">
        <v>-17785000</v>
      </c>
      <c r="D45" s="60">
        <v>-17785000</v>
      </c>
      <c r="E45" s="60">
        <v>16487496</v>
      </c>
      <c r="F45" s="60">
        <v>13883114</v>
      </c>
      <c r="G45" s="60">
        <v>9367353</v>
      </c>
      <c r="H45" s="60">
        <v>9367353</v>
      </c>
      <c r="I45" s="60">
        <v>9959618</v>
      </c>
      <c r="J45" s="60">
        <v>24502018</v>
      </c>
      <c r="K45" s="60">
        <v>13552411</v>
      </c>
      <c r="L45" s="60">
        <v>13552411</v>
      </c>
      <c r="M45" s="60">
        <v>6864012</v>
      </c>
      <c r="N45" s="60">
        <v>5787031</v>
      </c>
      <c r="O45" s="60">
        <v>27428507</v>
      </c>
      <c r="P45" s="60">
        <v>27428507</v>
      </c>
      <c r="Q45" s="60">
        <v>0</v>
      </c>
      <c r="R45" s="60">
        <v>0</v>
      </c>
      <c r="S45" s="60">
        <v>0</v>
      </c>
      <c r="T45" s="60">
        <v>0</v>
      </c>
      <c r="U45" s="60">
        <v>27428507</v>
      </c>
      <c r="V45" s="60">
        <v>3084000</v>
      </c>
      <c r="W45" s="60">
        <v>24344507</v>
      </c>
      <c r="X45" s="61">
        <v>789.38</v>
      </c>
      <c r="Y45" s="62">
        <v>-17785000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480742</v>
      </c>
      <c r="C49" s="89">
        <v>535699</v>
      </c>
      <c r="D49" s="14">
        <v>490926</v>
      </c>
      <c r="E49" s="14">
        <v>0</v>
      </c>
      <c r="F49" s="14">
        <v>0</v>
      </c>
      <c r="G49" s="14">
        <v>0</v>
      </c>
      <c r="H49" s="14">
        <v>503971</v>
      </c>
      <c r="I49" s="14">
        <v>0</v>
      </c>
      <c r="J49" s="14">
        <v>0</v>
      </c>
      <c r="K49" s="14">
        <v>0</v>
      </c>
      <c r="L49" s="14">
        <v>399807</v>
      </c>
      <c r="M49" s="14">
        <v>0</v>
      </c>
      <c r="N49" s="14">
        <v>0</v>
      </c>
      <c r="O49" s="14">
        <v>0</v>
      </c>
      <c r="P49" s="14">
        <v>373879</v>
      </c>
      <c r="Q49" s="14">
        <v>0</v>
      </c>
      <c r="R49" s="14">
        <v>0</v>
      </c>
      <c r="S49" s="14">
        <v>0</v>
      </c>
      <c r="T49" s="14">
        <v>0</v>
      </c>
      <c r="U49" s="14">
        <v>3415202</v>
      </c>
      <c r="V49" s="14">
        <v>14299460</v>
      </c>
      <c r="W49" s="14">
        <v>20499686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7863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7071</v>
      </c>
      <c r="V51" s="14">
        <v>3069</v>
      </c>
      <c r="W51" s="14">
        <v>18003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159552</v>
      </c>
      <c r="D5" s="20">
        <v>159552</v>
      </c>
      <c r="E5" s="20">
        <v>878455</v>
      </c>
      <c r="F5" s="20">
        <v>45343</v>
      </c>
      <c r="G5" s="20">
        <v>4259</v>
      </c>
      <c r="H5" s="20">
        <v>928057</v>
      </c>
      <c r="I5" s="20">
        <v>0</v>
      </c>
      <c r="J5" s="20">
        <v>4259</v>
      </c>
      <c r="K5" s="20">
        <v>4259</v>
      </c>
      <c r="L5" s="20">
        <v>8518</v>
      </c>
      <c r="M5" s="20">
        <v>4259</v>
      </c>
      <c r="N5" s="20">
        <v>4259</v>
      </c>
      <c r="O5" s="20">
        <v>0</v>
      </c>
      <c r="P5" s="20">
        <v>8518</v>
      </c>
      <c r="Q5" s="20">
        <v>0</v>
      </c>
      <c r="R5" s="20">
        <v>0</v>
      </c>
      <c r="S5" s="20">
        <v>0</v>
      </c>
      <c r="T5" s="20">
        <v>0</v>
      </c>
      <c r="U5" s="20">
        <v>945093</v>
      </c>
      <c r="V5" s="20">
        <v>119664</v>
      </c>
      <c r="W5" s="20">
        <v>825429</v>
      </c>
      <c r="X5" s="21">
        <v>689.79</v>
      </c>
      <c r="Y5" s="22">
        <v>159552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0</v>
      </c>
      <c r="C7" s="19">
        <v>460000</v>
      </c>
      <c r="D7" s="20">
        <v>460000</v>
      </c>
      <c r="E7" s="20">
        <v>46653</v>
      </c>
      <c r="F7" s="20">
        <v>2000</v>
      </c>
      <c r="G7" s="20">
        <v>40812</v>
      </c>
      <c r="H7" s="20">
        <v>89465</v>
      </c>
      <c r="I7" s="20">
        <v>0</v>
      </c>
      <c r="J7" s="20">
        <v>34748</v>
      </c>
      <c r="K7" s="20">
        <v>30293</v>
      </c>
      <c r="L7" s="20">
        <v>65041</v>
      </c>
      <c r="M7" s="20">
        <v>24576</v>
      </c>
      <c r="N7" s="20">
        <v>23246</v>
      </c>
      <c r="O7" s="20">
        <v>0</v>
      </c>
      <c r="P7" s="20">
        <v>47822</v>
      </c>
      <c r="Q7" s="20">
        <v>0</v>
      </c>
      <c r="R7" s="20">
        <v>0</v>
      </c>
      <c r="S7" s="20">
        <v>0</v>
      </c>
      <c r="T7" s="20">
        <v>0</v>
      </c>
      <c r="U7" s="20">
        <v>202328</v>
      </c>
      <c r="V7" s="20">
        <v>345000</v>
      </c>
      <c r="W7" s="20">
        <v>-142672</v>
      </c>
      <c r="X7" s="21">
        <v>-41.35</v>
      </c>
      <c r="Y7" s="22">
        <v>460000</v>
      </c>
    </row>
    <row r="8" spans="1:25" ht="13.5">
      <c r="A8" s="18" t="s">
        <v>33</v>
      </c>
      <c r="B8" s="1">
        <v>0</v>
      </c>
      <c r="C8" s="19">
        <v>8573000</v>
      </c>
      <c r="D8" s="20">
        <v>8573000</v>
      </c>
      <c r="E8" s="20">
        <v>3688427</v>
      </c>
      <c r="F8" s="20">
        <v>73722</v>
      </c>
      <c r="G8" s="20">
        <v>183908</v>
      </c>
      <c r="H8" s="20">
        <v>3946057</v>
      </c>
      <c r="I8" s="20">
        <v>35239</v>
      </c>
      <c r="J8" s="20">
        <v>112946</v>
      </c>
      <c r="K8" s="20">
        <v>2950156</v>
      </c>
      <c r="L8" s="20">
        <v>3098341</v>
      </c>
      <c r="M8" s="20">
        <v>83087</v>
      </c>
      <c r="N8" s="20">
        <v>73062</v>
      </c>
      <c r="O8" s="20">
        <v>0</v>
      </c>
      <c r="P8" s="20">
        <v>156149</v>
      </c>
      <c r="Q8" s="20">
        <v>0</v>
      </c>
      <c r="R8" s="20">
        <v>0</v>
      </c>
      <c r="S8" s="20">
        <v>0</v>
      </c>
      <c r="T8" s="20">
        <v>0</v>
      </c>
      <c r="U8" s="20">
        <v>7200547</v>
      </c>
      <c r="V8" s="20">
        <v>6429750</v>
      </c>
      <c r="W8" s="20">
        <v>770797</v>
      </c>
      <c r="X8" s="21">
        <v>11.99</v>
      </c>
      <c r="Y8" s="22">
        <v>8573000</v>
      </c>
    </row>
    <row r="9" spans="1:25" ht="13.5">
      <c r="A9" s="18" t="s">
        <v>34</v>
      </c>
      <c r="B9" s="1">
        <v>0</v>
      </c>
      <c r="C9" s="19">
        <v>153500</v>
      </c>
      <c r="D9" s="20">
        <v>153500</v>
      </c>
      <c r="E9" s="20">
        <v>1934</v>
      </c>
      <c r="F9" s="20">
        <v>75708</v>
      </c>
      <c r="G9" s="20">
        <v>5924</v>
      </c>
      <c r="H9" s="20">
        <v>83566</v>
      </c>
      <c r="I9" s="20">
        <v>0</v>
      </c>
      <c r="J9" s="20">
        <v>240</v>
      </c>
      <c r="K9" s="20">
        <v>4785</v>
      </c>
      <c r="L9" s="20">
        <v>5025</v>
      </c>
      <c r="M9" s="20">
        <v>20301</v>
      </c>
      <c r="N9" s="20">
        <v>13059</v>
      </c>
      <c r="O9" s="20">
        <v>0</v>
      </c>
      <c r="P9" s="20">
        <v>33360</v>
      </c>
      <c r="Q9" s="20">
        <v>0</v>
      </c>
      <c r="R9" s="20">
        <v>0</v>
      </c>
      <c r="S9" s="20">
        <v>0</v>
      </c>
      <c r="T9" s="20">
        <v>0</v>
      </c>
      <c r="U9" s="20">
        <v>121951</v>
      </c>
      <c r="V9" s="20">
        <v>115125</v>
      </c>
      <c r="W9" s="20">
        <v>6826</v>
      </c>
      <c r="X9" s="21">
        <v>5.93</v>
      </c>
      <c r="Y9" s="22">
        <v>153500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9346052</v>
      </c>
      <c r="D10" s="26">
        <f t="shared" si="0"/>
        <v>9346052</v>
      </c>
      <c r="E10" s="26">
        <f t="shared" si="0"/>
        <v>4615469</v>
      </c>
      <c r="F10" s="26">
        <f t="shared" si="0"/>
        <v>196773</v>
      </c>
      <c r="G10" s="26">
        <f t="shared" si="0"/>
        <v>234903</v>
      </c>
      <c r="H10" s="26">
        <f t="shared" si="0"/>
        <v>5047145</v>
      </c>
      <c r="I10" s="26">
        <f t="shared" si="0"/>
        <v>35239</v>
      </c>
      <c r="J10" s="26">
        <f t="shared" si="0"/>
        <v>152193</v>
      </c>
      <c r="K10" s="26">
        <f t="shared" si="0"/>
        <v>2989493</v>
      </c>
      <c r="L10" s="26">
        <f t="shared" si="0"/>
        <v>3176925</v>
      </c>
      <c r="M10" s="26">
        <f t="shared" si="0"/>
        <v>132223</v>
      </c>
      <c r="N10" s="26">
        <f t="shared" si="0"/>
        <v>113626</v>
      </c>
      <c r="O10" s="26">
        <f t="shared" si="0"/>
        <v>0</v>
      </c>
      <c r="P10" s="26">
        <f t="shared" si="0"/>
        <v>245849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8469919</v>
      </c>
      <c r="V10" s="26">
        <f t="shared" si="0"/>
        <v>7009539</v>
      </c>
      <c r="W10" s="26">
        <f t="shared" si="0"/>
        <v>1460380</v>
      </c>
      <c r="X10" s="27">
        <f>+IF(V10&lt;&gt;0,(W10/V10)*100,0)</f>
        <v>20.834180393318306</v>
      </c>
      <c r="Y10" s="28">
        <f t="shared" si="0"/>
        <v>9346052</v>
      </c>
    </row>
    <row r="11" spans="1:25" ht="13.5">
      <c r="A11" s="18" t="s">
        <v>35</v>
      </c>
      <c r="B11" s="1">
        <v>0</v>
      </c>
      <c r="C11" s="19">
        <v>4694110</v>
      </c>
      <c r="D11" s="20">
        <v>4694110</v>
      </c>
      <c r="E11" s="20">
        <v>582602</v>
      </c>
      <c r="F11" s="20">
        <v>352287</v>
      </c>
      <c r="G11" s="20">
        <v>348128</v>
      </c>
      <c r="H11" s="20">
        <v>1283017</v>
      </c>
      <c r="I11" s="20">
        <v>101362</v>
      </c>
      <c r="J11" s="20">
        <v>634440</v>
      </c>
      <c r="K11" s="20">
        <v>1167910</v>
      </c>
      <c r="L11" s="20">
        <v>1903712</v>
      </c>
      <c r="M11" s="20">
        <v>372825</v>
      </c>
      <c r="N11" s="20">
        <v>363007</v>
      </c>
      <c r="O11" s="20">
        <v>0</v>
      </c>
      <c r="P11" s="20">
        <v>735832</v>
      </c>
      <c r="Q11" s="20">
        <v>0</v>
      </c>
      <c r="R11" s="20">
        <v>0</v>
      </c>
      <c r="S11" s="20">
        <v>0</v>
      </c>
      <c r="T11" s="20">
        <v>0</v>
      </c>
      <c r="U11" s="20">
        <v>3922561</v>
      </c>
      <c r="V11" s="20">
        <v>3520583</v>
      </c>
      <c r="W11" s="20">
        <v>401978</v>
      </c>
      <c r="X11" s="21">
        <v>11.42</v>
      </c>
      <c r="Y11" s="22">
        <v>4694110</v>
      </c>
    </row>
    <row r="12" spans="1:25" ht="13.5">
      <c r="A12" s="18" t="s">
        <v>36</v>
      </c>
      <c r="B12" s="1">
        <v>0</v>
      </c>
      <c r="C12" s="19">
        <v>1717851</v>
      </c>
      <c r="D12" s="20">
        <v>1717851</v>
      </c>
      <c r="E12" s="20">
        <v>116031</v>
      </c>
      <c r="F12" s="20">
        <v>153078</v>
      </c>
      <c r="G12" s="20">
        <v>129733</v>
      </c>
      <c r="H12" s="20">
        <v>398842</v>
      </c>
      <c r="I12" s="20">
        <v>0</v>
      </c>
      <c r="J12" s="20">
        <v>130186</v>
      </c>
      <c r="K12" s="20">
        <v>276888</v>
      </c>
      <c r="L12" s="20">
        <v>407074</v>
      </c>
      <c r="M12" s="20">
        <v>184700</v>
      </c>
      <c r="N12" s="20">
        <v>146148</v>
      </c>
      <c r="O12" s="20">
        <v>0</v>
      </c>
      <c r="P12" s="20">
        <v>330848</v>
      </c>
      <c r="Q12" s="20">
        <v>0</v>
      </c>
      <c r="R12" s="20">
        <v>0</v>
      </c>
      <c r="S12" s="20">
        <v>0</v>
      </c>
      <c r="T12" s="20">
        <v>0</v>
      </c>
      <c r="U12" s="20">
        <v>1136764</v>
      </c>
      <c r="V12" s="20">
        <v>1288388</v>
      </c>
      <c r="W12" s="20">
        <v>-151624</v>
      </c>
      <c r="X12" s="21">
        <v>-11.77</v>
      </c>
      <c r="Y12" s="22">
        <v>1717851</v>
      </c>
    </row>
    <row r="13" spans="1:25" ht="13.5">
      <c r="A13" s="18" t="s">
        <v>99</v>
      </c>
      <c r="B13" s="1">
        <v>0</v>
      </c>
      <c r="C13" s="19">
        <v>560000</v>
      </c>
      <c r="D13" s="20">
        <v>560000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420000</v>
      </c>
      <c r="W13" s="20">
        <v>-420000</v>
      </c>
      <c r="X13" s="21">
        <v>-100</v>
      </c>
      <c r="Y13" s="22">
        <v>560000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1">
        <v>0</v>
      </c>
      <c r="Y15" s="22">
        <v>0</v>
      </c>
    </row>
    <row r="16" spans="1:25" ht="13.5">
      <c r="A16" s="29" t="s">
        <v>39</v>
      </c>
      <c r="B16" s="1">
        <v>0</v>
      </c>
      <c r="C16" s="19">
        <v>100000</v>
      </c>
      <c r="D16" s="20">
        <v>100000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7639</v>
      </c>
      <c r="K16" s="20">
        <v>0</v>
      </c>
      <c r="L16" s="20">
        <v>7639</v>
      </c>
      <c r="M16" s="20">
        <v>0</v>
      </c>
      <c r="N16" s="20">
        <v>129244</v>
      </c>
      <c r="O16" s="20">
        <v>0</v>
      </c>
      <c r="P16" s="20">
        <v>129244</v>
      </c>
      <c r="Q16" s="20">
        <v>0</v>
      </c>
      <c r="R16" s="20">
        <v>0</v>
      </c>
      <c r="S16" s="20">
        <v>0</v>
      </c>
      <c r="T16" s="20">
        <v>0</v>
      </c>
      <c r="U16" s="20">
        <v>136883</v>
      </c>
      <c r="V16" s="20">
        <v>75000</v>
      </c>
      <c r="W16" s="20">
        <v>61883</v>
      </c>
      <c r="X16" s="21">
        <v>82.51</v>
      </c>
      <c r="Y16" s="22">
        <v>100000</v>
      </c>
    </row>
    <row r="17" spans="1:25" ht="13.5">
      <c r="A17" s="18" t="s">
        <v>40</v>
      </c>
      <c r="B17" s="1">
        <v>0</v>
      </c>
      <c r="C17" s="19">
        <v>6262057</v>
      </c>
      <c r="D17" s="20">
        <v>6262057</v>
      </c>
      <c r="E17" s="20">
        <v>601237</v>
      </c>
      <c r="F17" s="20">
        <v>396611</v>
      </c>
      <c r="G17" s="20">
        <v>310461</v>
      </c>
      <c r="H17" s="20">
        <v>1308309</v>
      </c>
      <c r="I17" s="20">
        <v>0</v>
      </c>
      <c r="J17" s="20">
        <v>504881</v>
      </c>
      <c r="K17" s="20">
        <v>273281</v>
      </c>
      <c r="L17" s="20">
        <v>778162</v>
      </c>
      <c r="M17" s="20">
        <v>245501</v>
      </c>
      <c r="N17" s="20">
        <v>344404</v>
      </c>
      <c r="O17" s="20">
        <v>0</v>
      </c>
      <c r="P17" s="20">
        <v>589905</v>
      </c>
      <c r="Q17" s="20">
        <v>0</v>
      </c>
      <c r="R17" s="20">
        <v>0</v>
      </c>
      <c r="S17" s="20">
        <v>0</v>
      </c>
      <c r="T17" s="20">
        <v>0</v>
      </c>
      <c r="U17" s="20">
        <v>2676376</v>
      </c>
      <c r="V17" s="20">
        <v>4696543</v>
      </c>
      <c r="W17" s="20">
        <v>-2020167</v>
      </c>
      <c r="X17" s="21">
        <v>-43.01</v>
      </c>
      <c r="Y17" s="22">
        <v>6262057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13334018</v>
      </c>
      <c r="D18" s="33">
        <f t="shared" si="1"/>
        <v>13334018</v>
      </c>
      <c r="E18" s="33">
        <f t="shared" si="1"/>
        <v>1299870</v>
      </c>
      <c r="F18" s="33">
        <f t="shared" si="1"/>
        <v>901976</v>
      </c>
      <c r="G18" s="33">
        <f t="shared" si="1"/>
        <v>788322</v>
      </c>
      <c r="H18" s="33">
        <f t="shared" si="1"/>
        <v>2990168</v>
      </c>
      <c r="I18" s="33">
        <f t="shared" si="1"/>
        <v>101362</v>
      </c>
      <c r="J18" s="33">
        <f t="shared" si="1"/>
        <v>1277146</v>
      </c>
      <c r="K18" s="33">
        <f t="shared" si="1"/>
        <v>1718079</v>
      </c>
      <c r="L18" s="33">
        <f t="shared" si="1"/>
        <v>3096587</v>
      </c>
      <c r="M18" s="33">
        <f t="shared" si="1"/>
        <v>803026</v>
      </c>
      <c r="N18" s="33">
        <f t="shared" si="1"/>
        <v>982803</v>
      </c>
      <c r="O18" s="33">
        <f t="shared" si="1"/>
        <v>0</v>
      </c>
      <c r="P18" s="33">
        <f t="shared" si="1"/>
        <v>1785829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7872584</v>
      </c>
      <c r="V18" s="33">
        <f t="shared" si="1"/>
        <v>10000514</v>
      </c>
      <c r="W18" s="33">
        <f t="shared" si="1"/>
        <v>-2127930</v>
      </c>
      <c r="X18" s="27">
        <f>+IF(V18&lt;&gt;0,(W18/V18)*100,0)</f>
        <v>-21.27820630019617</v>
      </c>
      <c r="Y18" s="34">
        <f t="shared" si="1"/>
        <v>13334018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-3987966</v>
      </c>
      <c r="D19" s="37">
        <f t="shared" si="2"/>
        <v>-3987966</v>
      </c>
      <c r="E19" s="37">
        <f t="shared" si="2"/>
        <v>3315599</v>
      </c>
      <c r="F19" s="37">
        <f t="shared" si="2"/>
        <v>-705203</v>
      </c>
      <c r="G19" s="37">
        <f t="shared" si="2"/>
        <v>-553419</v>
      </c>
      <c r="H19" s="37">
        <f t="shared" si="2"/>
        <v>2056977</v>
      </c>
      <c r="I19" s="37">
        <f t="shared" si="2"/>
        <v>-66123</v>
      </c>
      <c r="J19" s="37">
        <f t="shared" si="2"/>
        <v>-1124953</v>
      </c>
      <c r="K19" s="37">
        <f t="shared" si="2"/>
        <v>1271414</v>
      </c>
      <c r="L19" s="37">
        <f t="shared" si="2"/>
        <v>80338</v>
      </c>
      <c r="M19" s="37">
        <f t="shared" si="2"/>
        <v>-670803</v>
      </c>
      <c r="N19" s="37">
        <f t="shared" si="2"/>
        <v>-869177</v>
      </c>
      <c r="O19" s="37">
        <f t="shared" si="2"/>
        <v>0</v>
      </c>
      <c r="P19" s="37">
        <f t="shared" si="2"/>
        <v>-1539980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597335</v>
      </c>
      <c r="V19" s="37">
        <f>IF(D10=D18,0,V10-V18)</f>
        <v>-2990975</v>
      </c>
      <c r="W19" s="37">
        <f t="shared" si="2"/>
        <v>3588310</v>
      </c>
      <c r="X19" s="38">
        <f>+IF(V19&lt;&gt;0,(W19/V19)*100,0)</f>
        <v>-119.9712468342263</v>
      </c>
      <c r="Y19" s="39">
        <f t="shared" si="2"/>
        <v>-3987966</v>
      </c>
    </row>
    <row r="20" spans="1:25" ht="13.5">
      <c r="A20" s="18" t="s">
        <v>43</v>
      </c>
      <c r="B20" s="1">
        <v>0</v>
      </c>
      <c r="C20" s="19">
        <v>8209200</v>
      </c>
      <c r="D20" s="20">
        <v>8209200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6156900</v>
      </c>
      <c r="W20" s="20">
        <v>-6156900</v>
      </c>
      <c r="X20" s="21">
        <v>-100</v>
      </c>
      <c r="Y20" s="22">
        <v>8209200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4221234</v>
      </c>
      <c r="D22" s="48">
        <f t="shared" si="3"/>
        <v>4221234</v>
      </c>
      <c r="E22" s="48">
        <f t="shared" si="3"/>
        <v>3315599</v>
      </c>
      <c r="F22" s="48">
        <f t="shared" si="3"/>
        <v>-705203</v>
      </c>
      <c r="G22" s="48">
        <f t="shared" si="3"/>
        <v>-553419</v>
      </c>
      <c r="H22" s="48">
        <f t="shared" si="3"/>
        <v>2056977</v>
      </c>
      <c r="I22" s="48">
        <f t="shared" si="3"/>
        <v>-66123</v>
      </c>
      <c r="J22" s="48">
        <f t="shared" si="3"/>
        <v>-1124953</v>
      </c>
      <c r="K22" s="48">
        <f t="shared" si="3"/>
        <v>1271414</v>
      </c>
      <c r="L22" s="48">
        <f t="shared" si="3"/>
        <v>80338</v>
      </c>
      <c r="M22" s="48">
        <f t="shared" si="3"/>
        <v>-670803</v>
      </c>
      <c r="N22" s="48">
        <f t="shared" si="3"/>
        <v>-869177</v>
      </c>
      <c r="O22" s="48">
        <f t="shared" si="3"/>
        <v>0</v>
      </c>
      <c r="P22" s="48">
        <f t="shared" si="3"/>
        <v>-1539980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597335</v>
      </c>
      <c r="V22" s="48">
        <f t="shared" si="3"/>
        <v>3165925</v>
      </c>
      <c r="W22" s="48">
        <f t="shared" si="3"/>
        <v>-2568590</v>
      </c>
      <c r="X22" s="49">
        <f>+IF(V22&lt;&gt;0,(W22/V22)*100,0)</f>
        <v>-81.13237047624312</v>
      </c>
      <c r="Y22" s="50">
        <f t="shared" si="3"/>
        <v>4221234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4221234</v>
      </c>
      <c r="D24" s="37">
        <f t="shared" si="4"/>
        <v>4221234</v>
      </c>
      <c r="E24" s="37">
        <f t="shared" si="4"/>
        <v>3315599</v>
      </c>
      <c r="F24" s="37">
        <f t="shared" si="4"/>
        <v>-705203</v>
      </c>
      <c r="G24" s="37">
        <f t="shared" si="4"/>
        <v>-553419</v>
      </c>
      <c r="H24" s="37">
        <f t="shared" si="4"/>
        <v>2056977</v>
      </c>
      <c r="I24" s="37">
        <f t="shared" si="4"/>
        <v>-66123</v>
      </c>
      <c r="J24" s="37">
        <f t="shared" si="4"/>
        <v>-1124953</v>
      </c>
      <c r="K24" s="37">
        <f t="shared" si="4"/>
        <v>1271414</v>
      </c>
      <c r="L24" s="37">
        <f t="shared" si="4"/>
        <v>80338</v>
      </c>
      <c r="M24" s="37">
        <f t="shared" si="4"/>
        <v>-670803</v>
      </c>
      <c r="N24" s="37">
        <f t="shared" si="4"/>
        <v>-869177</v>
      </c>
      <c r="O24" s="37">
        <f t="shared" si="4"/>
        <v>0</v>
      </c>
      <c r="P24" s="37">
        <f t="shared" si="4"/>
        <v>-1539980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597335</v>
      </c>
      <c r="V24" s="37">
        <f t="shared" si="4"/>
        <v>3165925</v>
      </c>
      <c r="W24" s="37">
        <f t="shared" si="4"/>
        <v>-2568590</v>
      </c>
      <c r="X24" s="38">
        <f>+IF(V24&lt;&gt;0,(W24/V24)*100,0)</f>
        <v>-81.13237047624312</v>
      </c>
      <c r="Y24" s="39">
        <f t="shared" si="4"/>
        <v>4221234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11569000</v>
      </c>
      <c r="D27" s="60">
        <v>11569000</v>
      </c>
      <c r="E27" s="60">
        <v>139101</v>
      </c>
      <c r="F27" s="60">
        <v>7781</v>
      </c>
      <c r="G27" s="60">
        <v>105335</v>
      </c>
      <c r="H27" s="60">
        <v>252217</v>
      </c>
      <c r="I27" s="60">
        <v>0</v>
      </c>
      <c r="J27" s="60">
        <v>42024</v>
      </c>
      <c r="K27" s="60">
        <v>8728</v>
      </c>
      <c r="L27" s="60">
        <v>50752</v>
      </c>
      <c r="M27" s="60">
        <v>0</v>
      </c>
      <c r="N27" s="60">
        <v>17553</v>
      </c>
      <c r="O27" s="60">
        <v>0</v>
      </c>
      <c r="P27" s="60">
        <v>17553</v>
      </c>
      <c r="Q27" s="60">
        <v>0</v>
      </c>
      <c r="R27" s="60">
        <v>0</v>
      </c>
      <c r="S27" s="60">
        <v>0</v>
      </c>
      <c r="T27" s="60">
        <v>0</v>
      </c>
      <c r="U27" s="60">
        <v>320522</v>
      </c>
      <c r="V27" s="60">
        <v>8676750</v>
      </c>
      <c r="W27" s="60">
        <v>-8356228</v>
      </c>
      <c r="X27" s="61">
        <v>-96.31</v>
      </c>
      <c r="Y27" s="62">
        <v>11569000</v>
      </c>
    </row>
    <row r="28" spans="1:25" ht="13.5">
      <c r="A28" s="63" t="s">
        <v>43</v>
      </c>
      <c r="B28" s="1">
        <v>0</v>
      </c>
      <c r="C28" s="19">
        <v>9209200</v>
      </c>
      <c r="D28" s="20">
        <v>9209200</v>
      </c>
      <c r="E28" s="20">
        <v>0</v>
      </c>
      <c r="F28" s="20">
        <v>0</v>
      </c>
      <c r="G28" s="20">
        <v>105335</v>
      </c>
      <c r="H28" s="20">
        <v>105335</v>
      </c>
      <c r="I28" s="20">
        <v>0</v>
      </c>
      <c r="J28" s="20">
        <v>0</v>
      </c>
      <c r="K28" s="20">
        <v>8728</v>
      </c>
      <c r="L28" s="20">
        <v>8728</v>
      </c>
      <c r="M28" s="20">
        <v>0</v>
      </c>
      <c r="N28" s="20">
        <v>13200</v>
      </c>
      <c r="O28" s="20">
        <v>0</v>
      </c>
      <c r="P28" s="20">
        <v>13200</v>
      </c>
      <c r="Q28" s="20">
        <v>0</v>
      </c>
      <c r="R28" s="20">
        <v>0</v>
      </c>
      <c r="S28" s="20">
        <v>0</v>
      </c>
      <c r="T28" s="20">
        <v>0</v>
      </c>
      <c r="U28" s="20">
        <v>127263</v>
      </c>
      <c r="V28" s="20">
        <v>6906900</v>
      </c>
      <c r="W28" s="20">
        <v>-6779637</v>
      </c>
      <c r="X28" s="21">
        <v>-98.16</v>
      </c>
      <c r="Y28" s="22">
        <v>9209200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7781</v>
      </c>
      <c r="G29" s="20">
        <v>0</v>
      </c>
      <c r="H29" s="20">
        <v>7781</v>
      </c>
      <c r="I29" s="20">
        <v>0</v>
      </c>
      <c r="J29" s="20">
        <v>42024</v>
      </c>
      <c r="K29" s="20">
        <v>0</v>
      </c>
      <c r="L29" s="20">
        <v>42024</v>
      </c>
      <c r="M29" s="20">
        <v>0</v>
      </c>
      <c r="N29" s="20">
        <v>4353</v>
      </c>
      <c r="O29" s="20">
        <v>0</v>
      </c>
      <c r="P29" s="20">
        <v>4353</v>
      </c>
      <c r="Q29" s="20">
        <v>0</v>
      </c>
      <c r="R29" s="20">
        <v>0</v>
      </c>
      <c r="S29" s="20">
        <v>0</v>
      </c>
      <c r="T29" s="20">
        <v>0</v>
      </c>
      <c r="U29" s="20">
        <v>54158</v>
      </c>
      <c r="V29" s="20">
        <v>0</v>
      </c>
      <c r="W29" s="20">
        <v>54158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1800</v>
      </c>
      <c r="F31" s="20">
        <v>0</v>
      </c>
      <c r="G31" s="20">
        <v>0</v>
      </c>
      <c r="H31" s="20">
        <v>1800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1800</v>
      </c>
      <c r="V31" s="20">
        <v>0</v>
      </c>
      <c r="W31" s="20">
        <v>1800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9209200</v>
      </c>
      <c r="D32" s="60">
        <f t="shared" si="5"/>
        <v>9209200</v>
      </c>
      <c r="E32" s="60">
        <f t="shared" si="5"/>
        <v>1800</v>
      </c>
      <c r="F32" s="60">
        <f t="shared" si="5"/>
        <v>7781</v>
      </c>
      <c r="G32" s="60">
        <f t="shared" si="5"/>
        <v>105335</v>
      </c>
      <c r="H32" s="60">
        <f t="shared" si="5"/>
        <v>114916</v>
      </c>
      <c r="I32" s="60">
        <f t="shared" si="5"/>
        <v>0</v>
      </c>
      <c r="J32" s="60">
        <f t="shared" si="5"/>
        <v>42024</v>
      </c>
      <c r="K32" s="60">
        <f t="shared" si="5"/>
        <v>8728</v>
      </c>
      <c r="L32" s="60">
        <f t="shared" si="5"/>
        <v>50752</v>
      </c>
      <c r="M32" s="60">
        <f t="shared" si="5"/>
        <v>0</v>
      </c>
      <c r="N32" s="60">
        <f t="shared" si="5"/>
        <v>17553</v>
      </c>
      <c r="O32" s="60">
        <f t="shared" si="5"/>
        <v>0</v>
      </c>
      <c r="P32" s="60">
        <f t="shared" si="5"/>
        <v>17553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183221</v>
      </c>
      <c r="V32" s="60">
        <f t="shared" si="5"/>
        <v>6906900</v>
      </c>
      <c r="W32" s="60">
        <f t="shared" si="5"/>
        <v>-6723679</v>
      </c>
      <c r="X32" s="61">
        <f>+IF(V32&lt;&gt;0,(W32/V32)*100,0)</f>
        <v>-97.3472759124933</v>
      </c>
      <c r="Y32" s="62">
        <f t="shared" si="5"/>
        <v>9209200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15499528</v>
      </c>
      <c r="F35" s="20">
        <v>17434956</v>
      </c>
      <c r="G35" s="20">
        <v>16926355</v>
      </c>
      <c r="H35" s="20">
        <v>49860839</v>
      </c>
      <c r="I35" s="20">
        <v>16137296</v>
      </c>
      <c r="J35" s="20">
        <v>15650010</v>
      </c>
      <c r="K35" s="20">
        <v>0</v>
      </c>
      <c r="L35" s="20">
        <v>31787306</v>
      </c>
      <c r="M35" s="20">
        <v>19030906</v>
      </c>
      <c r="N35" s="20">
        <v>18253871</v>
      </c>
      <c r="O35" s="20">
        <v>20121217</v>
      </c>
      <c r="P35" s="20">
        <v>57405994</v>
      </c>
      <c r="Q35" s="20">
        <v>0</v>
      </c>
      <c r="R35" s="20">
        <v>0</v>
      </c>
      <c r="S35" s="20">
        <v>0</v>
      </c>
      <c r="T35" s="20">
        <v>0</v>
      </c>
      <c r="U35" s="20">
        <v>139054139</v>
      </c>
      <c r="V35" s="20">
        <v>0</v>
      </c>
      <c r="W35" s="20">
        <v>139054139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0</v>
      </c>
      <c r="D36" s="20">
        <v>0</v>
      </c>
      <c r="E36" s="20">
        <v>39992995</v>
      </c>
      <c r="F36" s="20">
        <v>39263142</v>
      </c>
      <c r="G36" s="20">
        <v>40098260</v>
      </c>
      <c r="H36" s="20">
        <v>119354397</v>
      </c>
      <c r="I36" s="20">
        <v>40098260</v>
      </c>
      <c r="J36" s="20">
        <v>40140284</v>
      </c>
      <c r="K36" s="20">
        <v>0</v>
      </c>
      <c r="L36" s="20">
        <v>80238544</v>
      </c>
      <c r="M36" s="20">
        <v>39425288</v>
      </c>
      <c r="N36" s="20">
        <v>40157837</v>
      </c>
      <c r="O36" s="20">
        <v>40773410</v>
      </c>
      <c r="P36" s="20">
        <v>120356535</v>
      </c>
      <c r="Q36" s="20">
        <v>0</v>
      </c>
      <c r="R36" s="20">
        <v>0</v>
      </c>
      <c r="S36" s="20">
        <v>0</v>
      </c>
      <c r="T36" s="20">
        <v>0</v>
      </c>
      <c r="U36" s="20">
        <v>319949476</v>
      </c>
      <c r="V36" s="20">
        <v>0</v>
      </c>
      <c r="W36" s="20">
        <v>319949476</v>
      </c>
      <c r="X36" s="21">
        <v>0</v>
      </c>
      <c r="Y36" s="22">
        <v>0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14794533</v>
      </c>
      <c r="F37" s="20">
        <v>17179774</v>
      </c>
      <c r="G37" s="20">
        <v>17686260</v>
      </c>
      <c r="H37" s="20">
        <v>49660567</v>
      </c>
      <c r="I37" s="20">
        <v>17733573</v>
      </c>
      <c r="J37" s="20">
        <v>18385744</v>
      </c>
      <c r="K37" s="20">
        <v>0</v>
      </c>
      <c r="L37" s="20">
        <v>36119317</v>
      </c>
      <c r="M37" s="20">
        <v>21060972</v>
      </c>
      <c r="N37" s="20">
        <v>21095460</v>
      </c>
      <c r="O37" s="20">
        <v>21517442</v>
      </c>
      <c r="P37" s="20">
        <v>63673874</v>
      </c>
      <c r="Q37" s="20">
        <v>0</v>
      </c>
      <c r="R37" s="20">
        <v>0</v>
      </c>
      <c r="S37" s="20">
        <v>0</v>
      </c>
      <c r="T37" s="20">
        <v>0</v>
      </c>
      <c r="U37" s="20">
        <v>149453758</v>
      </c>
      <c r="V37" s="20">
        <v>0</v>
      </c>
      <c r="W37" s="20">
        <v>149453758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0</v>
      </c>
      <c r="D39" s="20">
        <v>0</v>
      </c>
      <c r="E39" s="20">
        <v>40697990</v>
      </c>
      <c r="F39" s="20">
        <v>39518324</v>
      </c>
      <c r="G39" s="20">
        <v>39338355</v>
      </c>
      <c r="H39" s="20">
        <v>119554669</v>
      </c>
      <c r="I39" s="20">
        <v>38501983</v>
      </c>
      <c r="J39" s="20">
        <v>37404550</v>
      </c>
      <c r="K39" s="20">
        <v>0</v>
      </c>
      <c r="L39" s="20">
        <v>75906533</v>
      </c>
      <c r="M39" s="20">
        <v>37395222</v>
      </c>
      <c r="N39" s="20">
        <v>37316248</v>
      </c>
      <c r="O39" s="20">
        <v>39377185</v>
      </c>
      <c r="P39" s="20">
        <v>114088655</v>
      </c>
      <c r="Q39" s="20">
        <v>0</v>
      </c>
      <c r="R39" s="20">
        <v>0</v>
      </c>
      <c r="S39" s="20">
        <v>0</v>
      </c>
      <c r="T39" s="20">
        <v>0</v>
      </c>
      <c r="U39" s="20">
        <v>309549857</v>
      </c>
      <c r="V39" s="20">
        <v>0</v>
      </c>
      <c r="W39" s="20">
        <v>309549857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6695751</v>
      </c>
      <c r="C42" s="19">
        <v>111492000</v>
      </c>
      <c r="D42" s="20">
        <v>111492000</v>
      </c>
      <c r="E42" s="20">
        <v>1943394</v>
      </c>
      <c r="F42" s="20">
        <v>2324502</v>
      </c>
      <c r="G42" s="20">
        <v>-848875</v>
      </c>
      <c r="H42" s="20">
        <v>3419021</v>
      </c>
      <c r="I42" s="20">
        <v>-858370</v>
      </c>
      <c r="J42" s="20">
        <v>-1043301</v>
      </c>
      <c r="K42" s="20">
        <v>4193036</v>
      </c>
      <c r="L42" s="20">
        <v>2291365</v>
      </c>
      <c r="M42" s="20">
        <v>-714339</v>
      </c>
      <c r="N42" s="20">
        <v>-1011657</v>
      </c>
      <c r="O42" s="20">
        <v>0</v>
      </c>
      <c r="P42" s="20">
        <v>-1725996</v>
      </c>
      <c r="Q42" s="20">
        <v>0</v>
      </c>
      <c r="R42" s="20">
        <v>0</v>
      </c>
      <c r="S42" s="20">
        <v>0</v>
      </c>
      <c r="T42" s="20">
        <v>0</v>
      </c>
      <c r="U42" s="20">
        <v>3984390</v>
      </c>
      <c r="V42" s="20">
        <v>83619000</v>
      </c>
      <c r="W42" s="20">
        <v>-79634610</v>
      </c>
      <c r="X42" s="21">
        <v>-95.24</v>
      </c>
      <c r="Y42" s="22">
        <v>111492000</v>
      </c>
    </row>
    <row r="43" spans="1:25" ht="13.5">
      <c r="A43" s="18" t="s">
        <v>58</v>
      </c>
      <c r="B43" s="1">
        <v>-3701230</v>
      </c>
      <c r="C43" s="19">
        <v>0</v>
      </c>
      <c r="D43" s="20">
        <v>0</v>
      </c>
      <c r="E43" s="20">
        <v>-494310</v>
      </c>
      <c r="F43" s="20">
        <v>0</v>
      </c>
      <c r="G43" s="20">
        <v>-113315</v>
      </c>
      <c r="H43" s="20">
        <v>-607625</v>
      </c>
      <c r="I43" s="20">
        <v>-19721</v>
      </c>
      <c r="J43" s="20">
        <v>-54954</v>
      </c>
      <c r="K43" s="20">
        <v>-8728</v>
      </c>
      <c r="L43" s="20">
        <v>-83403</v>
      </c>
      <c r="M43" s="20">
        <v>0</v>
      </c>
      <c r="N43" s="20">
        <v>-15048</v>
      </c>
      <c r="O43" s="20">
        <v>0</v>
      </c>
      <c r="P43" s="20">
        <v>-15048</v>
      </c>
      <c r="Q43" s="20">
        <v>0</v>
      </c>
      <c r="R43" s="20">
        <v>0</v>
      </c>
      <c r="S43" s="20">
        <v>0</v>
      </c>
      <c r="T43" s="20">
        <v>0</v>
      </c>
      <c r="U43" s="20">
        <v>-706076</v>
      </c>
      <c r="V43" s="20">
        <v>0</v>
      </c>
      <c r="W43" s="20">
        <v>-706076</v>
      </c>
      <c r="X43" s="21">
        <v>0</v>
      </c>
      <c r="Y43" s="22">
        <v>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3966564</v>
      </c>
      <c r="C45" s="59">
        <v>111492000</v>
      </c>
      <c r="D45" s="60">
        <v>111492000</v>
      </c>
      <c r="E45" s="60">
        <v>2063970</v>
      </c>
      <c r="F45" s="60">
        <v>4388472</v>
      </c>
      <c r="G45" s="60">
        <v>3426282</v>
      </c>
      <c r="H45" s="60">
        <v>3426282</v>
      </c>
      <c r="I45" s="60">
        <v>2548191</v>
      </c>
      <c r="J45" s="60">
        <v>1449936</v>
      </c>
      <c r="K45" s="60">
        <v>5634244</v>
      </c>
      <c r="L45" s="60">
        <v>5634244</v>
      </c>
      <c r="M45" s="60">
        <v>4919905</v>
      </c>
      <c r="N45" s="60">
        <v>3893200</v>
      </c>
      <c r="O45" s="60">
        <v>3893200</v>
      </c>
      <c r="P45" s="60">
        <v>3893200</v>
      </c>
      <c r="Q45" s="60">
        <v>0</v>
      </c>
      <c r="R45" s="60">
        <v>0</v>
      </c>
      <c r="S45" s="60">
        <v>0</v>
      </c>
      <c r="T45" s="60">
        <v>0</v>
      </c>
      <c r="U45" s="60">
        <v>3893200</v>
      </c>
      <c r="V45" s="60">
        <v>83619000</v>
      </c>
      <c r="W45" s="60">
        <v>-79725800</v>
      </c>
      <c r="X45" s="61">
        <v>-95.34</v>
      </c>
      <c r="Y45" s="62">
        <v>111492000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6237049</v>
      </c>
      <c r="C5" s="19">
        <v>7095000</v>
      </c>
      <c r="D5" s="20">
        <v>6150000</v>
      </c>
      <c r="E5" s="20">
        <v>603426</v>
      </c>
      <c r="F5" s="20">
        <v>327533</v>
      </c>
      <c r="G5" s="20">
        <v>386124</v>
      </c>
      <c r="H5" s="20">
        <v>1317083</v>
      </c>
      <c r="I5" s="20">
        <v>302637</v>
      </c>
      <c r="J5" s="20">
        <v>310004</v>
      </c>
      <c r="K5" s="20">
        <v>376780</v>
      </c>
      <c r="L5" s="20">
        <v>989421</v>
      </c>
      <c r="M5" s="20">
        <v>306486</v>
      </c>
      <c r="N5" s="20">
        <v>282646</v>
      </c>
      <c r="O5" s="20">
        <v>501854</v>
      </c>
      <c r="P5" s="20">
        <v>1090986</v>
      </c>
      <c r="Q5" s="20">
        <v>0</v>
      </c>
      <c r="R5" s="20">
        <v>0</v>
      </c>
      <c r="S5" s="20">
        <v>0</v>
      </c>
      <c r="T5" s="20">
        <v>0</v>
      </c>
      <c r="U5" s="20">
        <v>3397490</v>
      </c>
      <c r="V5" s="20">
        <v>4612500</v>
      </c>
      <c r="W5" s="20">
        <v>-1215010</v>
      </c>
      <c r="X5" s="21">
        <v>-26.34</v>
      </c>
      <c r="Y5" s="22">
        <v>6150000</v>
      </c>
    </row>
    <row r="6" spans="1:25" ht="13.5">
      <c r="A6" s="18" t="s">
        <v>31</v>
      </c>
      <c r="B6" s="1">
        <v>57187992</v>
      </c>
      <c r="C6" s="19">
        <v>67343345</v>
      </c>
      <c r="D6" s="20">
        <v>55757440</v>
      </c>
      <c r="E6" s="20">
        <v>3730841</v>
      </c>
      <c r="F6" s="20">
        <v>2935683</v>
      </c>
      <c r="G6" s="20">
        <v>3726790</v>
      </c>
      <c r="H6" s="20">
        <v>10393314</v>
      </c>
      <c r="I6" s="20">
        <v>3090740</v>
      </c>
      <c r="J6" s="20">
        <v>3430101</v>
      </c>
      <c r="K6" s="20">
        <v>3834191</v>
      </c>
      <c r="L6" s="20">
        <v>10355032</v>
      </c>
      <c r="M6" s="20">
        <v>2900264</v>
      </c>
      <c r="N6" s="20">
        <v>3310250</v>
      </c>
      <c r="O6" s="20">
        <v>3812377</v>
      </c>
      <c r="P6" s="20">
        <v>10022891</v>
      </c>
      <c r="Q6" s="20">
        <v>0</v>
      </c>
      <c r="R6" s="20">
        <v>0</v>
      </c>
      <c r="S6" s="20">
        <v>0</v>
      </c>
      <c r="T6" s="20">
        <v>0</v>
      </c>
      <c r="U6" s="20">
        <v>30771237</v>
      </c>
      <c r="V6" s="20">
        <v>41818080</v>
      </c>
      <c r="W6" s="20">
        <v>-11046843</v>
      </c>
      <c r="X6" s="21">
        <v>-26.42</v>
      </c>
      <c r="Y6" s="22">
        <v>55757440</v>
      </c>
    </row>
    <row r="7" spans="1:25" ht="13.5">
      <c r="A7" s="18" t="s">
        <v>32</v>
      </c>
      <c r="B7" s="1">
        <v>48638</v>
      </c>
      <c r="C7" s="19">
        <v>40000</v>
      </c>
      <c r="D7" s="20">
        <v>31828</v>
      </c>
      <c r="E7" s="20">
        <v>0</v>
      </c>
      <c r="F7" s="20">
        <v>5052</v>
      </c>
      <c r="G7" s="20">
        <v>3995</v>
      </c>
      <c r="H7" s="20">
        <v>9047</v>
      </c>
      <c r="I7" s="20">
        <v>1976</v>
      </c>
      <c r="J7" s="20">
        <v>0</v>
      </c>
      <c r="K7" s="20">
        <v>685</v>
      </c>
      <c r="L7" s="20">
        <v>2661</v>
      </c>
      <c r="M7" s="20">
        <v>0</v>
      </c>
      <c r="N7" s="20">
        <v>841</v>
      </c>
      <c r="O7" s="20">
        <v>0</v>
      </c>
      <c r="P7" s="20">
        <v>841</v>
      </c>
      <c r="Q7" s="20">
        <v>0</v>
      </c>
      <c r="R7" s="20">
        <v>0</v>
      </c>
      <c r="S7" s="20">
        <v>0</v>
      </c>
      <c r="T7" s="20">
        <v>0</v>
      </c>
      <c r="U7" s="20">
        <v>12549</v>
      </c>
      <c r="V7" s="20">
        <v>23871</v>
      </c>
      <c r="W7" s="20">
        <v>-11322</v>
      </c>
      <c r="X7" s="21">
        <v>-47.43</v>
      </c>
      <c r="Y7" s="22">
        <v>31828</v>
      </c>
    </row>
    <row r="8" spans="1:25" ht="13.5">
      <c r="A8" s="18" t="s">
        <v>33</v>
      </c>
      <c r="B8" s="1">
        <v>19897661</v>
      </c>
      <c r="C8" s="19">
        <v>41095169</v>
      </c>
      <c r="D8" s="20">
        <v>18895000</v>
      </c>
      <c r="E8" s="20">
        <v>9067188</v>
      </c>
      <c r="F8" s="20">
        <v>2000000</v>
      </c>
      <c r="G8" s="20">
        <v>0</v>
      </c>
      <c r="H8" s="20">
        <v>11067188</v>
      </c>
      <c r="I8" s="20">
        <v>0</v>
      </c>
      <c r="J8" s="20">
        <v>0</v>
      </c>
      <c r="K8" s="20">
        <v>7254000</v>
      </c>
      <c r="L8" s="20">
        <v>7254000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18321188</v>
      </c>
      <c r="V8" s="20">
        <v>14171250</v>
      </c>
      <c r="W8" s="20">
        <v>4149938</v>
      </c>
      <c r="X8" s="21">
        <v>29.28</v>
      </c>
      <c r="Y8" s="22">
        <v>18895000</v>
      </c>
    </row>
    <row r="9" spans="1:25" ht="13.5">
      <c r="A9" s="18" t="s">
        <v>34</v>
      </c>
      <c r="B9" s="1">
        <v>19510823</v>
      </c>
      <c r="C9" s="19">
        <v>30427534</v>
      </c>
      <c r="D9" s="20">
        <v>26937584</v>
      </c>
      <c r="E9" s="20">
        <v>296626</v>
      </c>
      <c r="F9" s="20">
        <v>1841639</v>
      </c>
      <c r="G9" s="20">
        <v>1134120</v>
      </c>
      <c r="H9" s="20">
        <v>3272385</v>
      </c>
      <c r="I9" s="20">
        <v>2072219</v>
      </c>
      <c r="J9" s="20">
        <v>1201088</v>
      </c>
      <c r="K9" s="20">
        <v>311767</v>
      </c>
      <c r="L9" s="20">
        <v>3585074</v>
      </c>
      <c r="M9" s="20">
        <v>1225225</v>
      </c>
      <c r="N9" s="20">
        <v>758043</v>
      </c>
      <c r="O9" s="20">
        <v>459377</v>
      </c>
      <c r="P9" s="20">
        <v>2442645</v>
      </c>
      <c r="Q9" s="20">
        <v>0</v>
      </c>
      <c r="R9" s="20">
        <v>0</v>
      </c>
      <c r="S9" s="20">
        <v>0</v>
      </c>
      <c r="T9" s="20">
        <v>0</v>
      </c>
      <c r="U9" s="20">
        <v>9300104</v>
      </c>
      <c r="V9" s="20">
        <v>20203188</v>
      </c>
      <c r="W9" s="20">
        <v>-10903084</v>
      </c>
      <c r="X9" s="21">
        <v>-53.97</v>
      </c>
      <c r="Y9" s="22">
        <v>26937584</v>
      </c>
    </row>
    <row r="10" spans="1:25" ht="25.5">
      <c r="A10" s="23" t="s">
        <v>98</v>
      </c>
      <c r="B10" s="24">
        <f>SUM(B5:B9)</f>
        <v>102882163</v>
      </c>
      <c r="C10" s="25">
        <f aca="true" t="shared" si="0" ref="C10:Y10">SUM(C5:C9)</f>
        <v>146001048</v>
      </c>
      <c r="D10" s="26">
        <f t="shared" si="0"/>
        <v>107771852</v>
      </c>
      <c r="E10" s="26">
        <f t="shared" si="0"/>
        <v>13698081</v>
      </c>
      <c r="F10" s="26">
        <f t="shared" si="0"/>
        <v>7109907</v>
      </c>
      <c r="G10" s="26">
        <f t="shared" si="0"/>
        <v>5251029</v>
      </c>
      <c r="H10" s="26">
        <f t="shared" si="0"/>
        <v>26059017</v>
      </c>
      <c r="I10" s="26">
        <f t="shared" si="0"/>
        <v>5467572</v>
      </c>
      <c r="J10" s="26">
        <f t="shared" si="0"/>
        <v>4941193</v>
      </c>
      <c r="K10" s="26">
        <f t="shared" si="0"/>
        <v>11777423</v>
      </c>
      <c r="L10" s="26">
        <f t="shared" si="0"/>
        <v>22186188</v>
      </c>
      <c r="M10" s="26">
        <f t="shared" si="0"/>
        <v>4431975</v>
      </c>
      <c r="N10" s="26">
        <f t="shared" si="0"/>
        <v>4351780</v>
      </c>
      <c r="O10" s="26">
        <f t="shared" si="0"/>
        <v>4773608</v>
      </c>
      <c r="P10" s="26">
        <f t="shared" si="0"/>
        <v>13557363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61802568</v>
      </c>
      <c r="V10" s="26">
        <f t="shared" si="0"/>
        <v>80828889</v>
      </c>
      <c r="W10" s="26">
        <f t="shared" si="0"/>
        <v>-19026321</v>
      </c>
      <c r="X10" s="27">
        <f>+IF(V10&lt;&gt;0,(W10/V10)*100,0)</f>
        <v>-23.539010909824583</v>
      </c>
      <c r="Y10" s="28">
        <f t="shared" si="0"/>
        <v>107771852</v>
      </c>
    </row>
    <row r="11" spans="1:25" ht="13.5">
      <c r="A11" s="18" t="s">
        <v>35</v>
      </c>
      <c r="B11" s="1">
        <v>28834256</v>
      </c>
      <c r="C11" s="19">
        <v>42164376</v>
      </c>
      <c r="D11" s="20">
        <v>33937333</v>
      </c>
      <c r="E11" s="20">
        <v>2727072</v>
      </c>
      <c r="F11" s="20">
        <v>2684834</v>
      </c>
      <c r="G11" s="20">
        <v>2622249</v>
      </c>
      <c r="H11" s="20">
        <v>8034155</v>
      </c>
      <c r="I11" s="20">
        <v>2731960</v>
      </c>
      <c r="J11" s="20">
        <v>2576557</v>
      </c>
      <c r="K11" s="20">
        <v>2959322</v>
      </c>
      <c r="L11" s="20">
        <v>8267839</v>
      </c>
      <c r="M11" s="20">
        <v>2693828</v>
      </c>
      <c r="N11" s="20">
        <v>89963</v>
      </c>
      <c r="O11" s="20">
        <v>5558454</v>
      </c>
      <c r="P11" s="20">
        <v>8342245</v>
      </c>
      <c r="Q11" s="20">
        <v>0</v>
      </c>
      <c r="R11" s="20">
        <v>0</v>
      </c>
      <c r="S11" s="20">
        <v>0</v>
      </c>
      <c r="T11" s="20">
        <v>0</v>
      </c>
      <c r="U11" s="20">
        <v>24644239</v>
      </c>
      <c r="V11" s="20">
        <v>25453000</v>
      </c>
      <c r="W11" s="20">
        <v>-808761</v>
      </c>
      <c r="X11" s="21">
        <v>-3.18</v>
      </c>
      <c r="Y11" s="22">
        <v>33937333</v>
      </c>
    </row>
    <row r="12" spans="1:25" ht="13.5">
      <c r="A12" s="18" t="s">
        <v>36</v>
      </c>
      <c r="B12" s="1">
        <v>2116695</v>
      </c>
      <c r="C12" s="19">
        <v>2495209</v>
      </c>
      <c r="D12" s="20">
        <v>2388144</v>
      </c>
      <c r="E12" s="20">
        <v>169644</v>
      </c>
      <c r="F12" s="20">
        <v>169644</v>
      </c>
      <c r="G12" s="20">
        <v>169644</v>
      </c>
      <c r="H12" s="20">
        <v>508932</v>
      </c>
      <c r="I12" s="20">
        <v>169644</v>
      </c>
      <c r="J12" s="20">
        <v>169644</v>
      </c>
      <c r="K12" s="20">
        <v>169644</v>
      </c>
      <c r="L12" s="20">
        <v>508932</v>
      </c>
      <c r="M12" s="20">
        <v>226843</v>
      </c>
      <c r="N12" s="20">
        <v>0</v>
      </c>
      <c r="O12" s="20">
        <v>355630</v>
      </c>
      <c r="P12" s="20">
        <v>582473</v>
      </c>
      <c r="Q12" s="20">
        <v>0</v>
      </c>
      <c r="R12" s="20">
        <v>0</v>
      </c>
      <c r="S12" s="20">
        <v>0</v>
      </c>
      <c r="T12" s="20">
        <v>0</v>
      </c>
      <c r="U12" s="20">
        <v>1600337</v>
      </c>
      <c r="V12" s="20">
        <v>1791108</v>
      </c>
      <c r="W12" s="20">
        <v>-190771</v>
      </c>
      <c r="X12" s="21">
        <v>-10.65</v>
      </c>
      <c r="Y12" s="22">
        <v>2388144</v>
      </c>
    </row>
    <row r="13" spans="1:25" ht="13.5">
      <c r="A13" s="18" t="s">
        <v>99</v>
      </c>
      <c r="B13" s="1">
        <v>8179760</v>
      </c>
      <c r="C13" s="19">
        <v>1150297</v>
      </c>
      <c r="D13" s="20">
        <v>3260831</v>
      </c>
      <c r="E13" s="20">
        <v>0</v>
      </c>
      <c r="F13" s="20">
        <v>50102</v>
      </c>
      <c r="G13" s="20">
        <v>1764008</v>
      </c>
      <c r="H13" s="20">
        <v>1814110</v>
      </c>
      <c r="I13" s="20">
        <v>50102</v>
      </c>
      <c r="J13" s="20">
        <v>6495209</v>
      </c>
      <c r="K13" s="20">
        <v>46765</v>
      </c>
      <c r="L13" s="20">
        <v>6592076</v>
      </c>
      <c r="M13" s="20">
        <v>897926</v>
      </c>
      <c r="N13" s="20">
        <v>493546</v>
      </c>
      <c r="O13" s="20">
        <v>491242</v>
      </c>
      <c r="P13" s="20">
        <v>1882714</v>
      </c>
      <c r="Q13" s="20">
        <v>0</v>
      </c>
      <c r="R13" s="20">
        <v>0</v>
      </c>
      <c r="S13" s="20">
        <v>0</v>
      </c>
      <c r="T13" s="20">
        <v>0</v>
      </c>
      <c r="U13" s="20">
        <v>10288900</v>
      </c>
      <c r="V13" s="20">
        <v>2445623</v>
      </c>
      <c r="W13" s="20">
        <v>7843277</v>
      </c>
      <c r="X13" s="21">
        <v>320.71</v>
      </c>
      <c r="Y13" s="22">
        <v>3260831</v>
      </c>
    </row>
    <row r="14" spans="1:25" ht="13.5">
      <c r="A14" s="18" t="s">
        <v>37</v>
      </c>
      <c r="B14" s="1">
        <v>3285928</v>
      </c>
      <c r="C14" s="19">
        <v>3339002</v>
      </c>
      <c r="D14" s="20">
        <v>2530991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1898243</v>
      </c>
      <c r="W14" s="20">
        <v>-1898243</v>
      </c>
      <c r="X14" s="21">
        <v>-100</v>
      </c>
      <c r="Y14" s="22">
        <v>2530991</v>
      </c>
    </row>
    <row r="15" spans="1:25" ht="13.5">
      <c r="A15" s="18" t="s">
        <v>38</v>
      </c>
      <c r="B15" s="1">
        <v>28871830</v>
      </c>
      <c r="C15" s="19">
        <v>31600000</v>
      </c>
      <c r="D15" s="20">
        <v>23938548</v>
      </c>
      <c r="E15" s="20">
        <v>4554142</v>
      </c>
      <c r="F15" s="20">
        <v>2603428</v>
      </c>
      <c r="G15" s="20">
        <v>2605054</v>
      </c>
      <c r="H15" s="20">
        <v>9762624</v>
      </c>
      <c r="I15" s="20">
        <v>2668558</v>
      </c>
      <c r="J15" s="20">
        <v>3084108</v>
      </c>
      <c r="K15" s="20">
        <v>2888574</v>
      </c>
      <c r="L15" s="20">
        <v>8641240</v>
      </c>
      <c r="M15" s="20">
        <v>2846449</v>
      </c>
      <c r="N15" s="20">
        <v>3042152</v>
      </c>
      <c r="O15" s="20">
        <v>2866898</v>
      </c>
      <c r="P15" s="20">
        <v>8755499</v>
      </c>
      <c r="Q15" s="20">
        <v>0</v>
      </c>
      <c r="R15" s="20">
        <v>0</v>
      </c>
      <c r="S15" s="20">
        <v>0</v>
      </c>
      <c r="T15" s="20">
        <v>0</v>
      </c>
      <c r="U15" s="20">
        <v>27159363</v>
      </c>
      <c r="V15" s="20">
        <v>17953911</v>
      </c>
      <c r="W15" s="20">
        <v>9205452</v>
      </c>
      <c r="X15" s="21">
        <v>51.27</v>
      </c>
      <c r="Y15" s="22">
        <v>23938548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1772701</v>
      </c>
      <c r="F16" s="20">
        <v>0</v>
      </c>
      <c r="G16" s="20">
        <v>0</v>
      </c>
      <c r="H16" s="20">
        <v>1772701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1772701</v>
      </c>
      <c r="V16" s="20">
        <v>0</v>
      </c>
      <c r="W16" s="20">
        <v>1772701</v>
      </c>
      <c r="X16" s="21">
        <v>0</v>
      </c>
      <c r="Y16" s="22">
        <v>0</v>
      </c>
    </row>
    <row r="17" spans="1:25" ht="13.5">
      <c r="A17" s="18" t="s">
        <v>40</v>
      </c>
      <c r="B17" s="1">
        <v>64196239</v>
      </c>
      <c r="C17" s="19">
        <v>60643169</v>
      </c>
      <c r="D17" s="20">
        <v>61604706</v>
      </c>
      <c r="E17" s="20">
        <v>1032829</v>
      </c>
      <c r="F17" s="20">
        <v>1654382</v>
      </c>
      <c r="G17" s="20">
        <v>2330816</v>
      </c>
      <c r="H17" s="20">
        <v>5018027</v>
      </c>
      <c r="I17" s="20">
        <v>1707492</v>
      </c>
      <c r="J17" s="20">
        <v>1458034</v>
      </c>
      <c r="K17" s="20">
        <v>2617216</v>
      </c>
      <c r="L17" s="20">
        <v>5782742</v>
      </c>
      <c r="M17" s="20">
        <v>1703005</v>
      </c>
      <c r="N17" s="20">
        <v>1435761</v>
      </c>
      <c r="O17" s="20">
        <v>2454110</v>
      </c>
      <c r="P17" s="20">
        <v>5592876</v>
      </c>
      <c r="Q17" s="20">
        <v>0</v>
      </c>
      <c r="R17" s="20">
        <v>0</v>
      </c>
      <c r="S17" s="20">
        <v>0</v>
      </c>
      <c r="T17" s="20">
        <v>0</v>
      </c>
      <c r="U17" s="20">
        <v>16393645</v>
      </c>
      <c r="V17" s="20">
        <v>46203530</v>
      </c>
      <c r="W17" s="20">
        <v>-29809885</v>
      </c>
      <c r="X17" s="21">
        <v>-64.52</v>
      </c>
      <c r="Y17" s="22">
        <v>61604706</v>
      </c>
    </row>
    <row r="18" spans="1:25" ht="13.5">
      <c r="A18" s="30" t="s">
        <v>41</v>
      </c>
      <c r="B18" s="31">
        <f>SUM(B11:B17)</f>
        <v>135484708</v>
      </c>
      <c r="C18" s="32">
        <f aca="true" t="shared" si="1" ref="C18:Y18">SUM(C11:C17)</f>
        <v>141392053</v>
      </c>
      <c r="D18" s="33">
        <f t="shared" si="1"/>
        <v>127660553</v>
      </c>
      <c r="E18" s="33">
        <f t="shared" si="1"/>
        <v>10256388</v>
      </c>
      <c r="F18" s="33">
        <f t="shared" si="1"/>
        <v>7162390</v>
      </c>
      <c r="G18" s="33">
        <f t="shared" si="1"/>
        <v>9491771</v>
      </c>
      <c r="H18" s="33">
        <f t="shared" si="1"/>
        <v>26910549</v>
      </c>
      <c r="I18" s="33">
        <f t="shared" si="1"/>
        <v>7327756</v>
      </c>
      <c r="J18" s="33">
        <f t="shared" si="1"/>
        <v>13783552</v>
      </c>
      <c r="K18" s="33">
        <f t="shared" si="1"/>
        <v>8681521</v>
      </c>
      <c r="L18" s="33">
        <f t="shared" si="1"/>
        <v>29792829</v>
      </c>
      <c r="M18" s="33">
        <f t="shared" si="1"/>
        <v>8368051</v>
      </c>
      <c r="N18" s="33">
        <f t="shared" si="1"/>
        <v>5061422</v>
      </c>
      <c r="O18" s="33">
        <f t="shared" si="1"/>
        <v>11726334</v>
      </c>
      <c r="P18" s="33">
        <f t="shared" si="1"/>
        <v>25155807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81859185</v>
      </c>
      <c r="V18" s="33">
        <f t="shared" si="1"/>
        <v>95745415</v>
      </c>
      <c r="W18" s="33">
        <f t="shared" si="1"/>
        <v>-13886230</v>
      </c>
      <c r="X18" s="27">
        <f>+IF(V18&lt;&gt;0,(W18/V18)*100,0)</f>
        <v>-14.503284569814648</v>
      </c>
      <c r="Y18" s="34">
        <f t="shared" si="1"/>
        <v>127660553</v>
      </c>
    </row>
    <row r="19" spans="1:25" ht="13.5">
      <c r="A19" s="30" t="s">
        <v>42</v>
      </c>
      <c r="B19" s="35">
        <f>+B10-B18</f>
        <v>-32602545</v>
      </c>
      <c r="C19" s="36">
        <f aca="true" t="shared" si="2" ref="C19:Y19">+C10-C18</f>
        <v>4608995</v>
      </c>
      <c r="D19" s="37">
        <f t="shared" si="2"/>
        <v>-19888701</v>
      </c>
      <c r="E19" s="37">
        <f t="shared" si="2"/>
        <v>3441693</v>
      </c>
      <c r="F19" s="37">
        <f t="shared" si="2"/>
        <v>-52483</v>
      </c>
      <c r="G19" s="37">
        <f t="shared" si="2"/>
        <v>-4240742</v>
      </c>
      <c r="H19" s="37">
        <f t="shared" si="2"/>
        <v>-851532</v>
      </c>
      <c r="I19" s="37">
        <f t="shared" si="2"/>
        <v>-1860184</v>
      </c>
      <c r="J19" s="37">
        <f t="shared" si="2"/>
        <v>-8842359</v>
      </c>
      <c r="K19" s="37">
        <f t="shared" si="2"/>
        <v>3095902</v>
      </c>
      <c r="L19" s="37">
        <f t="shared" si="2"/>
        <v>-7606641</v>
      </c>
      <c r="M19" s="37">
        <f t="shared" si="2"/>
        <v>-3936076</v>
      </c>
      <c r="N19" s="37">
        <f t="shared" si="2"/>
        <v>-709642</v>
      </c>
      <c r="O19" s="37">
        <f t="shared" si="2"/>
        <v>-6952726</v>
      </c>
      <c r="P19" s="37">
        <f t="shared" si="2"/>
        <v>-11598444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-20056617</v>
      </c>
      <c r="V19" s="37">
        <f>IF(D10=D18,0,V10-V18)</f>
        <v>-14916526</v>
      </c>
      <c r="W19" s="37">
        <f t="shared" si="2"/>
        <v>-5140091</v>
      </c>
      <c r="X19" s="38">
        <f>+IF(V19&lt;&gt;0,(W19/V19)*100,0)</f>
        <v>34.45903556900581</v>
      </c>
      <c r="Y19" s="39">
        <f t="shared" si="2"/>
        <v>-19888701</v>
      </c>
    </row>
    <row r="20" spans="1:25" ht="13.5">
      <c r="A20" s="18" t="s">
        <v>43</v>
      </c>
      <c r="B20" s="1">
        <v>8347896</v>
      </c>
      <c r="C20" s="19">
        <v>0</v>
      </c>
      <c r="D20" s="20">
        <v>11816000</v>
      </c>
      <c r="E20" s="20">
        <v>1772701</v>
      </c>
      <c r="F20" s="20">
        <v>3560000</v>
      </c>
      <c r="G20" s="20">
        <v>3245027</v>
      </c>
      <c r="H20" s="20">
        <v>8577728</v>
      </c>
      <c r="I20" s="20">
        <v>0</v>
      </c>
      <c r="J20" s="20">
        <v>0</v>
      </c>
      <c r="K20" s="20">
        <v>1264816</v>
      </c>
      <c r="L20" s="20">
        <v>1264816</v>
      </c>
      <c r="M20" s="20">
        <v>1539750</v>
      </c>
      <c r="N20" s="20">
        <v>2573967</v>
      </c>
      <c r="O20" s="20">
        <v>1571427</v>
      </c>
      <c r="P20" s="20">
        <v>5685144</v>
      </c>
      <c r="Q20" s="20">
        <v>0</v>
      </c>
      <c r="R20" s="20">
        <v>0</v>
      </c>
      <c r="S20" s="20">
        <v>0</v>
      </c>
      <c r="T20" s="20">
        <v>0</v>
      </c>
      <c r="U20" s="20">
        <v>15527688</v>
      </c>
      <c r="V20" s="20">
        <v>8862000</v>
      </c>
      <c r="W20" s="20">
        <v>6665688</v>
      </c>
      <c r="X20" s="21">
        <v>75.22</v>
      </c>
      <c r="Y20" s="22">
        <v>11816000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-24254649</v>
      </c>
      <c r="C22" s="47">
        <f aca="true" t="shared" si="3" ref="C22:Y22">SUM(C19:C21)</f>
        <v>4608995</v>
      </c>
      <c r="D22" s="48">
        <f t="shared" si="3"/>
        <v>-8072701</v>
      </c>
      <c r="E22" s="48">
        <f t="shared" si="3"/>
        <v>5214394</v>
      </c>
      <c r="F22" s="48">
        <f t="shared" si="3"/>
        <v>3507517</v>
      </c>
      <c r="G22" s="48">
        <f t="shared" si="3"/>
        <v>-995715</v>
      </c>
      <c r="H22" s="48">
        <f t="shared" si="3"/>
        <v>7726196</v>
      </c>
      <c r="I22" s="48">
        <f t="shared" si="3"/>
        <v>-1860184</v>
      </c>
      <c r="J22" s="48">
        <f t="shared" si="3"/>
        <v>-8842359</v>
      </c>
      <c r="K22" s="48">
        <f t="shared" si="3"/>
        <v>4360718</v>
      </c>
      <c r="L22" s="48">
        <f t="shared" si="3"/>
        <v>-6341825</v>
      </c>
      <c r="M22" s="48">
        <f t="shared" si="3"/>
        <v>-2396326</v>
      </c>
      <c r="N22" s="48">
        <f t="shared" si="3"/>
        <v>1864325</v>
      </c>
      <c r="O22" s="48">
        <f t="shared" si="3"/>
        <v>-5381299</v>
      </c>
      <c r="P22" s="48">
        <f t="shared" si="3"/>
        <v>-5913300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-4528929</v>
      </c>
      <c r="V22" s="48">
        <f t="shared" si="3"/>
        <v>-6054526</v>
      </c>
      <c r="W22" s="48">
        <f t="shared" si="3"/>
        <v>1525597</v>
      </c>
      <c r="X22" s="49">
        <f>+IF(V22&lt;&gt;0,(W22/V22)*100,0)</f>
        <v>-25.197629013402533</v>
      </c>
      <c r="Y22" s="50">
        <f t="shared" si="3"/>
        <v>-8072701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-24254649</v>
      </c>
      <c r="C24" s="36">
        <f aca="true" t="shared" si="4" ref="C24:Y24">SUM(C22:C23)</f>
        <v>4608995</v>
      </c>
      <c r="D24" s="37">
        <f t="shared" si="4"/>
        <v>-8072701</v>
      </c>
      <c r="E24" s="37">
        <f t="shared" si="4"/>
        <v>5214394</v>
      </c>
      <c r="F24" s="37">
        <f t="shared" si="4"/>
        <v>3507517</v>
      </c>
      <c r="G24" s="37">
        <f t="shared" si="4"/>
        <v>-995715</v>
      </c>
      <c r="H24" s="37">
        <f t="shared" si="4"/>
        <v>7726196</v>
      </c>
      <c r="I24" s="37">
        <f t="shared" si="4"/>
        <v>-1860184</v>
      </c>
      <c r="J24" s="37">
        <f t="shared" si="4"/>
        <v>-8842359</v>
      </c>
      <c r="K24" s="37">
        <f t="shared" si="4"/>
        <v>4360718</v>
      </c>
      <c r="L24" s="37">
        <f t="shared" si="4"/>
        <v>-6341825</v>
      </c>
      <c r="M24" s="37">
        <f t="shared" si="4"/>
        <v>-2396326</v>
      </c>
      <c r="N24" s="37">
        <f t="shared" si="4"/>
        <v>1864325</v>
      </c>
      <c r="O24" s="37">
        <f t="shared" si="4"/>
        <v>-5381299</v>
      </c>
      <c r="P24" s="37">
        <f t="shared" si="4"/>
        <v>-5913300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-4528929</v>
      </c>
      <c r="V24" s="37">
        <f t="shared" si="4"/>
        <v>-6054526</v>
      </c>
      <c r="W24" s="37">
        <f t="shared" si="4"/>
        <v>1525597</v>
      </c>
      <c r="X24" s="38">
        <f>+IF(V24&lt;&gt;0,(W24/V24)*100,0)</f>
        <v>-25.197629013402533</v>
      </c>
      <c r="Y24" s="39">
        <f t="shared" si="4"/>
        <v>-8072701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19915100</v>
      </c>
      <c r="D27" s="60">
        <v>19915100</v>
      </c>
      <c r="E27" s="60">
        <v>1651839</v>
      </c>
      <c r="F27" s="60">
        <v>1083713</v>
      </c>
      <c r="G27" s="60">
        <v>574883</v>
      </c>
      <c r="H27" s="60">
        <v>3310435</v>
      </c>
      <c r="I27" s="60">
        <v>232327</v>
      </c>
      <c r="J27" s="60">
        <v>918836</v>
      </c>
      <c r="K27" s="60">
        <v>1833403</v>
      </c>
      <c r="L27" s="60">
        <v>2984566</v>
      </c>
      <c r="M27" s="60">
        <v>717631</v>
      </c>
      <c r="N27" s="60">
        <v>0</v>
      </c>
      <c r="O27" s="60">
        <v>977912</v>
      </c>
      <c r="P27" s="60">
        <v>1695543</v>
      </c>
      <c r="Q27" s="60">
        <v>0</v>
      </c>
      <c r="R27" s="60">
        <v>0</v>
      </c>
      <c r="S27" s="60">
        <v>0</v>
      </c>
      <c r="T27" s="60">
        <v>0</v>
      </c>
      <c r="U27" s="60">
        <v>7990544</v>
      </c>
      <c r="V27" s="60">
        <v>14936325</v>
      </c>
      <c r="W27" s="60">
        <v>-6945781</v>
      </c>
      <c r="X27" s="61">
        <v>-46.5</v>
      </c>
      <c r="Y27" s="62">
        <v>19915100</v>
      </c>
    </row>
    <row r="28" spans="1:25" ht="13.5">
      <c r="A28" s="63" t="s">
        <v>43</v>
      </c>
      <c r="B28" s="1">
        <v>0</v>
      </c>
      <c r="C28" s="19">
        <v>17361100</v>
      </c>
      <c r="D28" s="20">
        <v>17361100</v>
      </c>
      <c r="E28" s="20">
        <v>1623089</v>
      </c>
      <c r="F28" s="20">
        <v>0</v>
      </c>
      <c r="G28" s="20">
        <v>542909</v>
      </c>
      <c r="H28" s="20">
        <v>2165998</v>
      </c>
      <c r="I28" s="20">
        <v>-232327</v>
      </c>
      <c r="J28" s="20">
        <v>918836</v>
      </c>
      <c r="K28" s="20">
        <v>1811812</v>
      </c>
      <c r="L28" s="20">
        <v>2498321</v>
      </c>
      <c r="M28" s="20">
        <v>682541</v>
      </c>
      <c r="N28" s="20">
        <v>0</v>
      </c>
      <c r="O28" s="20">
        <v>782980</v>
      </c>
      <c r="P28" s="20">
        <v>1465521</v>
      </c>
      <c r="Q28" s="20">
        <v>0</v>
      </c>
      <c r="R28" s="20">
        <v>0</v>
      </c>
      <c r="S28" s="20">
        <v>0</v>
      </c>
      <c r="T28" s="20">
        <v>0</v>
      </c>
      <c r="U28" s="20">
        <v>6129840</v>
      </c>
      <c r="V28" s="20">
        <v>13020825</v>
      </c>
      <c r="W28" s="20">
        <v>-6890985</v>
      </c>
      <c r="X28" s="21">
        <v>-52.92</v>
      </c>
      <c r="Y28" s="22">
        <v>17361100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2554000</v>
      </c>
      <c r="D31" s="20">
        <v>2554000</v>
      </c>
      <c r="E31" s="20">
        <v>28750</v>
      </c>
      <c r="F31" s="20">
        <v>0</v>
      </c>
      <c r="G31" s="20">
        <v>31971</v>
      </c>
      <c r="H31" s="20">
        <v>60721</v>
      </c>
      <c r="I31" s="20">
        <v>0</v>
      </c>
      <c r="J31" s="20">
        <v>0</v>
      </c>
      <c r="K31" s="20">
        <v>-1041225</v>
      </c>
      <c r="L31" s="20">
        <v>-1041225</v>
      </c>
      <c r="M31" s="20">
        <v>35090</v>
      </c>
      <c r="N31" s="20">
        <v>0</v>
      </c>
      <c r="O31" s="20">
        <v>194932</v>
      </c>
      <c r="P31" s="20">
        <v>230022</v>
      </c>
      <c r="Q31" s="20">
        <v>0</v>
      </c>
      <c r="R31" s="20">
        <v>0</v>
      </c>
      <c r="S31" s="20">
        <v>0</v>
      </c>
      <c r="T31" s="20">
        <v>0</v>
      </c>
      <c r="U31" s="20">
        <v>-750482</v>
      </c>
      <c r="V31" s="20">
        <v>1915500</v>
      </c>
      <c r="W31" s="20">
        <v>-2665982</v>
      </c>
      <c r="X31" s="21">
        <v>-139.18</v>
      </c>
      <c r="Y31" s="22">
        <v>2554000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19915100</v>
      </c>
      <c r="D32" s="60">
        <f t="shared" si="5"/>
        <v>19915100</v>
      </c>
      <c r="E32" s="60">
        <f t="shared" si="5"/>
        <v>1651839</v>
      </c>
      <c r="F32" s="60">
        <f t="shared" si="5"/>
        <v>0</v>
      </c>
      <c r="G32" s="60">
        <f t="shared" si="5"/>
        <v>574880</v>
      </c>
      <c r="H32" s="60">
        <f t="shared" si="5"/>
        <v>2226719</v>
      </c>
      <c r="I32" s="60">
        <f t="shared" si="5"/>
        <v>-232327</v>
      </c>
      <c r="J32" s="60">
        <f t="shared" si="5"/>
        <v>918836</v>
      </c>
      <c r="K32" s="60">
        <f t="shared" si="5"/>
        <v>770587</v>
      </c>
      <c r="L32" s="60">
        <f t="shared" si="5"/>
        <v>1457096</v>
      </c>
      <c r="M32" s="60">
        <f t="shared" si="5"/>
        <v>717631</v>
      </c>
      <c r="N32" s="60">
        <f t="shared" si="5"/>
        <v>0</v>
      </c>
      <c r="O32" s="60">
        <f t="shared" si="5"/>
        <v>977912</v>
      </c>
      <c r="P32" s="60">
        <f t="shared" si="5"/>
        <v>1695543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5379358</v>
      </c>
      <c r="V32" s="60">
        <f t="shared" si="5"/>
        <v>14936325</v>
      </c>
      <c r="W32" s="60">
        <f t="shared" si="5"/>
        <v>-9556967</v>
      </c>
      <c r="X32" s="61">
        <f>+IF(V32&lt;&gt;0,(W32/V32)*100,0)</f>
        <v>-63.98472850584063</v>
      </c>
      <c r="Y32" s="62">
        <f t="shared" si="5"/>
        <v>19915100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0</v>
      </c>
      <c r="Y36" s="22">
        <v>0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45098189</v>
      </c>
      <c r="C42" s="19">
        <v>42468000</v>
      </c>
      <c r="D42" s="20">
        <v>42468000</v>
      </c>
      <c r="E42" s="20">
        <v>6987098</v>
      </c>
      <c r="F42" s="20">
        <v>0</v>
      </c>
      <c r="G42" s="20">
        <v>-420833</v>
      </c>
      <c r="H42" s="20">
        <v>6566265</v>
      </c>
      <c r="I42" s="20">
        <v>-1860183</v>
      </c>
      <c r="J42" s="20">
        <v>-8842362</v>
      </c>
      <c r="K42" s="20">
        <v>6194128</v>
      </c>
      <c r="L42" s="20">
        <v>-4508417</v>
      </c>
      <c r="M42" s="20">
        <v>-2396325</v>
      </c>
      <c r="N42" s="20">
        <v>1864323</v>
      </c>
      <c r="O42" s="20">
        <v>-5381291</v>
      </c>
      <c r="P42" s="20">
        <v>-5913293</v>
      </c>
      <c r="Q42" s="20">
        <v>0</v>
      </c>
      <c r="R42" s="20">
        <v>0</v>
      </c>
      <c r="S42" s="20">
        <v>0</v>
      </c>
      <c r="T42" s="20">
        <v>0</v>
      </c>
      <c r="U42" s="20">
        <v>-3855445</v>
      </c>
      <c r="V42" s="20">
        <v>31851000</v>
      </c>
      <c r="W42" s="20">
        <v>-35706445</v>
      </c>
      <c r="X42" s="21">
        <v>-112.1</v>
      </c>
      <c r="Y42" s="22">
        <v>42468000</v>
      </c>
    </row>
    <row r="43" spans="1:25" ht="13.5">
      <c r="A43" s="18" t="s">
        <v>58</v>
      </c>
      <c r="B43" s="1">
        <v>0</v>
      </c>
      <c r="C43" s="19">
        <v>-37864000</v>
      </c>
      <c r="D43" s="20">
        <v>-37864000</v>
      </c>
      <c r="E43" s="20">
        <v>-1772701</v>
      </c>
      <c r="F43" s="20">
        <v>0</v>
      </c>
      <c r="G43" s="20">
        <v>25118</v>
      </c>
      <c r="H43" s="20">
        <v>-1747583</v>
      </c>
      <c r="I43" s="20">
        <v>0</v>
      </c>
      <c r="J43" s="20">
        <v>0</v>
      </c>
      <c r="K43" s="20">
        <v>-1833402</v>
      </c>
      <c r="L43" s="20">
        <v>-1833402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-3580985</v>
      </c>
      <c r="V43" s="20">
        <v>-28395000</v>
      </c>
      <c r="W43" s="20">
        <v>24814015</v>
      </c>
      <c r="X43" s="21">
        <v>-87.39</v>
      </c>
      <c r="Y43" s="22">
        <v>-37864000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45098189</v>
      </c>
      <c r="C45" s="59">
        <v>4604000</v>
      </c>
      <c r="D45" s="60">
        <v>4604000</v>
      </c>
      <c r="E45" s="60">
        <v>5214397</v>
      </c>
      <c r="F45" s="60">
        <v>5214397</v>
      </c>
      <c r="G45" s="60">
        <v>4818682</v>
      </c>
      <c r="H45" s="60">
        <v>4818682</v>
      </c>
      <c r="I45" s="60">
        <v>2958499</v>
      </c>
      <c r="J45" s="60">
        <v>-5883863</v>
      </c>
      <c r="K45" s="60">
        <v>-1523137</v>
      </c>
      <c r="L45" s="60">
        <v>-1523137</v>
      </c>
      <c r="M45" s="60">
        <v>-3919462</v>
      </c>
      <c r="N45" s="60">
        <v>-2055139</v>
      </c>
      <c r="O45" s="60">
        <v>-7436430</v>
      </c>
      <c r="P45" s="60">
        <v>-7436430</v>
      </c>
      <c r="Q45" s="60">
        <v>0</v>
      </c>
      <c r="R45" s="60">
        <v>0</v>
      </c>
      <c r="S45" s="60">
        <v>0</v>
      </c>
      <c r="T45" s="60">
        <v>0</v>
      </c>
      <c r="U45" s="60">
        <v>-7436430</v>
      </c>
      <c r="V45" s="60">
        <v>3456000</v>
      </c>
      <c r="W45" s="60">
        <v>-10892430</v>
      </c>
      <c r="X45" s="61">
        <v>-315.17</v>
      </c>
      <c r="Y45" s="62">
        <v>4604000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7999056</v>
      </c>
      <c r="C49" s="89">
        <v>6065118</v>
      </c>
      <c r="D49" s="14">
        <v>6242349</v>
      </c>
      <c r="E49" s="14">
        <v>0</v>
      </c>
      <c r="F49" s="14">
        <v>0</v>
      </c>
      <c r="G49" s="14">
        <v>0</v>
      </c>
      <c r="H49" s="14">
        <v>119192606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139499129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1942534</v>
      </c>
      <c r="C51" s="89">
        <v>1878513</v>
      </c>
      <c r="D51" s="14">
        <v>1751356</v>
      </c>
      <c r="E51" s="14">
        <v>0</v>
      </c>
      <c r="F51" s="14">
        <v>0</v>
      </c>
      <c r="G51" s="14">
        <v>0</v>
      </c>
      <c r="H51" s="14">
        <v>725053</v>
      </c>
      <c r="I51" s="14">
        <v>0</v>
      </c>
      <c r="J51" s="14">
        <v>0</v>
      </c>
      <c r="K51" s="14">
        <v>0</v>
      </c>
      <c r="L51" s="14">
        <v>710794</v>
      </c>
      <c r="M51" s="14">
        <v>0</v>
      </c>
      <c r="N51" s="14">
        <v>0</v>
      </c>
      <c r="O51" s="14">
        <v>0</v>
      </c>
      <c r="P51" s="14">
        <v>331424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79505300</v>
      </c>
      <c r="W51" s="14">
        <v>86844974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1205138</v>
      </c>
      <c r="D5" s="20">
        <v>1205138</v>
      </c>
      <c r="E5" s="20">
        <v>100524</v>
      </c>
      <c r="F5" s="20">
        <v>100324</v>
      </c>
      <c r="G5" s="20">
        <v>100424</v>
      </c>
      <c r="H5" s="20">
        <v>301272</v>
      </c>
      <c r="I5" s="20">
        <v>100324</v>
      </c>
      <c r="J5" s="20">
        <v>100324</v>
      </c>
      <c r="K5" s="20">
        <v>100324</v>
      </c>
      <c r="L5" s="20">
        <v>300972</v>
      </c>
      <c r="M5" s="20">
        <v>30467</v>
      </c>
      <c r="N5" s="20">
        <v>100324</v>
      </c>
      <c r="O5" s="20">
        <v>0</v>
      </c>
      <c r="P5" s="20">
        <v>130791</v>
      </c>
      <c r="Q5" s="20">
        <v>0</v>
      </c>
      <c r="R5" s="20">
        <v>0</v>
      </c>
      <c r="S5" s="20">
        <v>0</v>
      </c>
      <c r="T5" s="20">
        <v>0</v>
      </c>
      <c r="U5" s="20">
        <v>733035</v>
      </c>
      <c r="V5" s="20">
        <v>903854</v>
      </c>
      <c r="W5" s="20">
        <v>-170819</v>
      </c>
      <c r="X5" s="21">
        <v>-18.9</v>
      </c>
      <c r="Y5" s="22">
        <v>1205138</v>
      </c>
    </row>
    <row r="6" spans="1:25" ht="13.5">
      <c r="A6" s="18" t="s">
        <v>31</v>
      </c>
      <c r="B6" s="1">
        <v>0</v>
      </c>
      <c r="C6" s="19">
        <v>23302820</v>
      </c>
      <c r="D6" s="20">
        <v>23302820</v>
      </c>
      <c r="E6" s="20">
        <v>1878417</v>
      </c>
      <c r="F6" s="20">
        <v>1851391</v>
      </c>
      <c r="G6" s="20">
        <v>2326221</v>
      </c>
      <c r="H6" s="20">
        <v>6056029</v>
      </c>
      <c r="I6" s="20">
        <v>2945637</v>
      </c>
      <c r="J6" s="20">
        <v>2825636</v>
      </c>
      <c r="K6" s="20">
        <v>2217046</v>
      </c>
      <c r="L6" s="20">
        <v>7988319</v>
      </c>
      <c r="M6" s="20">
        <v>-1181714</v>
      </c>
      <c r="N6" s="20">
        <v>1723072</v>
      </c>
      <c r="O6" s="20">
        <v>0</v>
      </c>
      <c r="P6" s="20">
        <v>541358</v>
      </c>
      <c r="Q6" s="20">
        <v>0</v>
      </c>
      <c r="R6" s="20">
        <v>0</v>
      </c>
      <c r="S6" s="20">
        <v>0</v>
      </c>
      <c r="T6" s="20">
        <v>0</v>
      </c>
      <c r="U6" s="20">
        <v>14585706</v>
      </c>
      <c r="V6" s="20">
        <v>17477115</v>
      </c>
      <c r="W6" s="20">
        <v>-2891409</v>
      </c>
      <c r="X6" s="21">
        <v>-16.54</v>
      </c>
      <c r="Y6" s="22">
        <v>23302820</v>
      </c>
    </row>
    <row r="7" spans="1:25" ht="13.5">
      <c r="A7" s="18" t="s">
        <v>32</v>
      </c>
      <c r="B7" s="1">
        <v>0</v>
      </c>
      <c r="C7" s="19">
        <v>718443</v>
      </c>
      <c r="D7" s="20">
        <v>718443</v>
      </c>
      <c r="E7" s="20">
        <v>6738</v>
      </c>
      <c r="F7" s="20">
        <v>20286</v>
      </c>
      <c r="G7" s="20">
        <v>205810</v>
      </c>
      <c r="H7" s="20">
        <v>232834</v>
      </c>
      <c r="I7" s="20">
        <v>136642</v>
      </c>
      <c r="J7" s="20">
        <v>68794</v>
      </c>
      <c r="K7" s="20">
        <v>47962</v>
      </c>
      <c r="L7" s="20">
        <v>253398</v>
      </c>
      <c r="M7" s="20">
        <v>-76516</v>
      </c>
      <c r="N7" s="20">
        <v>70809</v>
      </c>
      <c r="O7" s="20">
        <v>0</v>
      </c>
      <c r="P7" s="20">
        <v>-5707</v>
      </c>
      <c r="Q7" s="20">
        <v>0</v>
      </c>
      <c r="R7" s="20">
        <v>0</v>
      </c>
      <c r="S7" s="20">
        <v>0</v>
      </c>
      <c r="T7" s="20">
        <v>0</v>
      </c>
      <c r="U7" s="20">
        <v>480525</v>
      </c>
      <c r="V7" s="20">
        <v>538832</v>
      </c>
      <c r="W7" s="20">
        <v>-58307</v>
      </c>
      <c r="X7" s="21">
        <v>-10.82</v>
      </c>
      <c r="Y7" s="22">
        <v>718443</v>
      </c>
    </row>
    <row r="8" spans="1:25" ht="13.5">
      <c r="A8" s="18" t="s">
        <v>33</v>
      </c>
      <c r="B8" s="1">
        <v>0</v>
      </c>
      <c r="C8" s="19">
        <v>126737000</v>
      </c>
      <c r="D8" s="20">
        <v>126737000</v>
      </c>
      <c r="E8" s="20">
        <v>49341100</v>
      </c>
      <c r="F8" s="20">
        <v>1000000</v>
      </c>
      <c r="G8" s="20">
        <v>1000000</v>
      </c>
      <c r="H8" s="20">
        <v>51341100</v>
      </c>
      <c r="I8" s="20">
        <v>1145000</v>
      </c>
      <c r="J8" s="20">
        <v>70167680</v>
      </c>
      <c r="K8" s="20">
        <v>0</v>
      </c>
      <c r="L8" s="20">
        <v>71312680</v>
      </c>
      <c r="M8" s="20">
        <v>31610000</v>
      </c>
      <c r="N8" s="20">
        <v>0</v>
      </c>
      <c r="O8" s="20">
        <v>0</v>
      </c>
      <c r="P8" s="20">
        <v>31610000</v>
      </c>
      <c r="Q8" s="20">
        <v>0</v>
      </c>
      <c r="R8" s="20">
        <v>0</v>
      </c>
      <c r="S8" s="20">
        <v>0</v>
      </c>
      <c r="T8" s="20">
        <v>0</v>
      </c>
      <c r="U8" s="20">
        <v>154263780</v>
      </c>
      <c r="V8" s="20">
        <v>95052750</v>
      </c>
      <c r="W8" s="20">
        <v>59211030</v>
      </c>
      <c r="X8" s="21">
        <v>62.29</v>
      </c>
      <c r="Y8" s="22">
        <v>126737000</v>
      </c>
    </row>
    <row r="9" spans="1:25" ht="13.5">
      <c r="A9" s="18" t="s">
        <v>34</v>
      </c>
      <c r="B9" s="1">
        <v>0</v>
      </c>
      <c r="C9" s="19">
        <v>3239207</v>
      </c>
      <c r="D9" s="20">
        <v>3239207</v>
      </c>
      <c r="E9" s="20">
        <v>686446</v>
      </c>
      <c r="F9" s="20">
        <v>942362</v>
      </c>
      <c r="G9" s="20">
        <v>727791</v>
      </c>
      <c r="H9" s="20">
        <v>2356599</v>
      </c>
      <c r="I9" s="20">
        <v>732371</v>
      </c>
      <c r="J9" s="20">
        <v>740362</v>
      </c>
      <c r="K9" s="20">
        <v>811903</v>
      </c>
      <c r="L9" s="20">
        <v>2284636</v>
      </c>
      <c r="M9" s="20">
        <v>-808129</v>
      </c>
      <c r="N9" s="20">
        <v>1074864</v>
      </c>
      <c r="O9" s="20">
        <v>0</v>
      </c>
      <c r="P9" s="20">
        <v>266735</v>
      </c>
      <c r="Q9" s="20">
        <v>0</v>
      </c>
      <c r="R9" s="20">
        <v>0</v>
      </c>
      <c r="S9" s="20">
        <v>0</v>
      </c>
      <c r="T9" s="20">
        <v>0</v>
      </c>
      <c r="U9" s="20">
        <v>4907970</v>
      </c>
      <c r="V9" s="20">
        <v>2429405</v>
      </c>
      <c r="W9" s="20">
        <v>2478565</v>
      </c>
      <c r="X9" s="21">
        <v>102.02</v>
      </c>
      <c r="Y9" s="22">
        <v>3239207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155202608</v>
      </c>
      <c r="D10" s="26">
        <f t="shared" si="0"/>
        <v>155202608</v>
      </c>
      <c r="E10" s="26">
        <f t="shared" si="0"/>
        <v>52013225</v>
      </c>
      <c r="F10" s="26">
        <f t="shared" si="0"/>
        <v>3914363</v>
      </c>
      <c r="G10" s="26">
        <f t="shared" si="0"/>
        <v>4360246</v>
      </c>
      <c r="H10" s="26">
        <f t="shared" si="0"/>
        <v>60287834</v>
      </c>
      <c r="I10" s="26">
        <f t="shared" si="0"/>
        <v>5059974</v>
      </c>
      <c r="J10" s="26">
        <f t="shared" si="0"/>
        <v>73902796</v>
      </c>
      <c r="K10" s="26">
        <f t="shared" si="0"/>
        <v>3177235</v>
      </c>
      <c r="L10" s="26">
        <f t="shared" si="0"/>
        <v>82140005</v>
      </c>
      <c r="M10" s="26">
        <f t="shared" si="0"/>
        <v>29574108</v>
      </c>
      <c r="N10" s="26">
        <f t="shared" si="0"/>
        <v>2969069</v>
      </c>
      <c r="O10" s="26">
        <f t="shared" si="0"/>
        <v>0</v>
      </c>
      <c r="P10" s="26">
        <f t="shared" si="0"/>
        <v>32543177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174971016</v>
      </c>
      <c r="V10" s="26">
        <f t="shared" si="0"/>
        <v>116401956</v>
      </c>
      <c r="W10" s="26">
        <f t="shared" si="0"/>
        <v>58569060</v>
      </c>
      <c r="X10" s="27">
        <f>+IF(V10&lt;&gt;0,(W10/V10)*100,0)</f>
        <v>50.31621633574611</v>
      </c>
      <c r="Y10" s="28">
        <f t="shared" si="0"/>
        <v>155202608</v>
      </c>
    </row>
    <row r="11" spans="1:25" ht="13.5">
      <c r="A11" s="18" t="s">
        <v>35</v>
      </c>
      <c r="B11" s="1">
        <v>0</v>
      </c>
      <c r="C11" s="19">
        <v>30001493</v>
      </c>
      <c r="D11" s="20">
        <v>30001493</v>
      </c>
      <c r="E11" s="20">
        <v>2508089</v>
      </c>
      <c r="F11" s="20">
        <v>3003101</v>
      </c>
      <c r="G11" s="20">
        <v>2455163</v>
      </c>
      <c r="H11" s="20">
        <v>7966353</v>
      </c>
      <c r="I11" s="20">
        <v>2464164</v>
      </c>
      <c r="J11" s="20">
        <v>2890959</v>
      </c>
      <c r="K11" s="20">
        <v>2431883</v>
      </c>
      <c r="L11" s="20">
        <v>7787006</v>
      </c>
      <c r="M11" s="20">
        <v>2540185</v>
      </c>
      <c r="N11" s="20">
        <v>2534630</v>
      </c>
      <c r="O11" s="20">
        <v>0</v>
      </c>
      <c r="P11" s="20">
        <v>5074815</v>
      </c>
      <c r="Q11" s="20">
        <v>0</v>
      </c>
      <c r="R11" s="20">
        <v>0</v>
      </c>
      <c r="S11" s="20">
        <v>0</v>
      </c>
      <c r="T11" s="20">
        <v>0</v>
      </c>
      <c r="U11" s="20">
        <v>20828174</v>
      </c>
      <c r="V11" s="20">
        <v>22501120</v>
      </c>
      <c r="W11" s="20">
        <v>-1672946</v>
      </c>
      <c r="X11" s="21">
        <v>-7.43</v>
      </c>
      <c r="Y11" s="22">
        <v>30001493</v>
      </c>
    </row>
    <row r="12" spans="1:25" ht="13.5">
      <c r="A12" s="18" t="s">
        <v>36</v>
      </c>
      <c r="B12" s="1">
        <v>0</v>
      </c>
      <c r="C12" s="19">
        <v>12129671</v>
      </c>
      <c r="D12" s="20">
        <v>12129671</v>
      </c>
      <c r="E12" s="20">
        <v>914297</v>
      </c>
      <c r="F12" s="20">
        <v>914284</v>
      </c>
      <c r="G12" s="20">
        <v>914275</v>
      </c>
      <c r="H12" s="20">
        <v>2742856</v>
      </c>
      <c r="I12" s="20">
        <v>914268</v>
      </c>
      <c r="J12" s="20">
        <v>900269</v>
      </c>
      <c r="K12" s="20">
        <v>900272</v>
      </c>
      <c r="L12" s="20">
        <v>2714809</v>
      </c>
      <c r="M12" s="20">
        <v>1210222</v>
      </c>
      <c r="N12" s="20">
        <v>944494</v>
      </c>
      <c r="O12" s="20">
        <v>0</v>
      </c>
      <c r="P12" s="20">
        <v>2154716</v>
      </c>
      <c r="Q12" s="20">
        <v>0</v>
      </c>
      <c r="R12" s="20">
        <v>0</v>
      </c>
      <c r="S12" s="20">
        <v>0</v>
      </c>
      <c r="T12" s="20">
        <v>0</v>
      </c>
      <c r="U12" s="20">
        <v>7612381</v>
      </c>
      <c r="V12" s="20">
        <v>9097253</v>
      </c>
      <c r="W12" s="20">
        <v>-1484872</v>
      </c>
      <c r="X12" s="21">
        <v>-16.32</v>
      </c>
      <c r="Y12" s="22">
        <v>12129671</v>
      </c>
    </row>
    <row r="13" spans="1:25" ht="13.5">
      <c r="A13" s="18" t="s">
        <v>99</v>
      </c>
      <c r="B13" s="1">
        <v>0</v>
      </c>
      <c r="C13" s="19">
        <v>7323997</v>
      </c>
      <c r="D13" s="20">
        <v>7323997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610333</v>
      </c>
      <c r="L13" s="20">
        <v>610333</v>
      </c>
      <c r="M13" s="20">
        <v>661157</v>
      </c>
      <c r="N13" s="20">
        <v>661157</v>
      </c>
      <c r="O13" s="20">
        <v>0</v>
      </c>
      <c r="P13" s="20">
        <v>1322314</v>
      </c>
      <c r="Q13" s="20">
        <v>0</v>
      </c>
      <c r="R13" s="20">
        <v>0</v>
      </c>
      <c r="S13" s="20">
        <v>0</v>
      </c>
      <c r="T13" s="20">
        <v>0</v>
      </c>
      <c r="U13" s="20">
        <v>1932647</v>
      </c>
      <c r="V13" s="20">
        <v>5492998</v>
      </c>
      <c r="W13" s="20">
        <v>-3560351</v>
      </c>
      <c r="X13" s="21">
        <v>-64.82</v>
      </c>
      <c r="Y13" s="22">
        <v>7323997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35621077</v>
      </c>
      <c r="D15" s="20">
        <v>35621077</v>
      </c>
      <c r="E15" s="20">
        <v>0</v>
      </c>
      <c r="F15" s="20">
        <v>2543860</v>
      </c>
      <c r="G15" s="20">
        <v>0</v>
      </c>
      <c r="H15" s="20">
        <v>2543860</v>
      </c>
      <c r="I15" s="20">
        <v>2543860</v>
      </c>
      <c r="J15" s="20">
        <v>4450086</v>
      </c>
      <c r="K15" s="20">
        <v>2543860</v>
      </c>
      <c r="L15" s="20">
        <v>9537806</v>
      </c>
      <c r="M15" s="20">
        <v>0</v>
      </c>
      <c r="N15" s="20">
        <v>2982456</v>
      </c>
      <c r="O15" s="20">
        <v>0</v>
      </c>
      <c r="P15" s="20">
        <v>2982456</v>
      </c>
      <c r="Q15" s="20">
        <v>0</v>
      </c>
      <c r="R15" s="20">
        <v>0</v>
      </c>
      <c r="S15" s="20">
        <v>0</v>
      </c>
      <c r="T15" s="20">
        <v>0</v>
      </c>
      <c r="U15" s="20">
        <v>15064122</v>
      </c>
      <c r="V15" s="20">
        <v>26715808</v>
      </c>
      <c r="W15" s="20">
        <v>-11651686</v>
      </c>
      <c r="X15" s="21">
        <v>-43.61</v>
      </c>
      <c r="Y15" s="22">
        <v>35621077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69242313</v>
      </c>
      <c r="D17" s="20">
        <v>69242313</v>
      </c>
      <c r="E17" s="20">
        <v>764285</v>
      </c>
      <c r="F17" s="20">
        <v>4188384</v>
      </c>
      <c r="G17" s="20">
        <v>2139143</v>
      </c>
      <c r="H17" s="20">
        <v>7091812</v>
      </c>
      <c r="I17" s="20">
        <v>3900484</v>
      </c>
      <c r="J17" s="20">
        <v>17241044</v>
      </c>
      <c r="K17" s="20">
        <v>6563554</v>
      </c>
      <c r="L17" s="20">
        <v>27705082</v>
      </c>
      <c r="M17" s="20">
        <v>4220332</v>
      </c>
      <c r="N17" s="20">
        <v>9314064</v>
      </c>
      <c r="O17" s="20">
        <v>0</v>
      </c>
      <c r="P17" s="20">
        <v>13534396</v>
      </c>
      <c r="Q17" s="20">
        <v>0</v>
      </c>
      <c r="R17" s="20">
        <v>0</v>
      </c>
      <c r="S17" s="20">
        <v>0</v>
      </c>
      <c r="T17" s="20">
        <v>0</v>
      </c>
      <c r="U17" s="20">
        <v>48331290</v>
      </c>
      <c r="V17" s="20">
        <v>51931735</v>
      </c>
      <c r="W17" s="20">
        <v>-3600445</v>
      </c>
      <c r="X17" s="21">
        <v>-6.93</v>
      </c>
      <c r="Y17" s="22">
        <v>69242313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154318551</v>
      </c>
      <c r="D18" s="33">
        <f t="shared" si="1"/>
        <v>154318551</v>
      </c>
      <c r="E18" s="33">
        <f t="shared" si="1"/>
        <v>4186671</v>
      </c>
      <c r="F18" s="33">
        <f t="shared" si="1"/>
        <v>10649629</v>
      </c>
      <c r="G18" s="33">
        <f t="shared" si="1"/>
        <v>5508581</v>
      </c>
      <c r="H18" s="33">
        <f t="shared" si="1"/>
        <v>20344881</v>
      </c>
      <c r="I18" s="33">
        <f t="shared" si="1"/>
        <v>9822776</v>
      </c>
      <c r="J18" s="33">
        <f t="shared" si="1"/>
        <v>25482358</v>
      </c>
      <c r="K18" s="33">
        <f t="shared" si="1"/>
        <v>13049902</v>
      </c>
      <c r="L18" s="33">
        <f t="shared" si="1"/>
        <v>48355036</v>
      </c>
      <c r="M18" s="33">
        <f t="shared" si="1"/>
        <v>8631896</v>
      </c>
      <c r="N18" s="33">
        <f t="shared" si="1"/>
        <v>16436801</v>
      </c>
      <c r="O18" s="33">
        <f t="shared" si="1"/>
        <v>0</v>
      </c>
      <c r="P18" s="33">
        <f t="shared" si="1"/>
        <v>25068697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93768614</v>
      </c>
      <c r="V18" s="33">
        <f t="shared" si="1"/>
        <v>115738914</v>
      </c>
      <c r="W18" s="33">
        <f t="shared" si="1"/>
        <v>-21970300</v>
      </c>
      <c r="X18" s="27">
        <f>+IF(V18&lt;&gt;0,(W18/V18)*100,0)</f>
        <v>-18.982638803747545</v>
      </c>
      <c r="Y18" s="34">
        <f t="shared" si="1"/>
        <v>154318551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884057</v>
      </c>
      <c r="D19" s="37">
        <f t="shared" si="2"/>
        <v>884057</v>
      </c>
      <c r="E19" s="37">
        <f t="shared" si="2"/>
        <v>47826554</v>
      </c>
      <c r="F19" s="37">
        <f t="shared" si="2"/>
        <v>-6735266</v>
      </c>
      <c r="G19" s="37">
        <f t="shared" si="2"/>
        <v>-1148335</v>
      </c>
      <c r="H19" s="37">
        <f t="shared" si="2"/>
        <v>39942953</v>
      </c>
      <c r="I19" s="37">
        <f t="shared" si="2"/>
        <v>-4762802</v>
      </c>
      <c r="J19" s="37">
        <f t="shared" si="2"/>
        <v>48420438</v>
      </c>
      <c r="K19" s="37">
        <f t="shared" si="2"/>
        <v>-9872667</v>
      </c>
      <c r="L19" s="37">
        <f t="shared" si="2"/>
        <v>33784969</v>
      </c>
      <c r="M19" s="37">
        <f t="shared" si="2"/>
        <v>20942212</v>
      </c>
      <c r="N19" s="37">
        <f t="shared" si="2"/>
        <v>-13467732</v>
      </c>
      <c r="O19" s="37">
        <f t="shared" si="2"/>
        <v>0</v>
      </c>
      <c r="P19" s="37">
        <f t="shared" si="2"/>
        <v>7474480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81202402</v>
      </c>
      <c r="V19" s="37">
        <f>IF(D10=D18,0,V10-V18)</f>
        <v>663042</v>
      </c>
      <c r="W19" s="37">
        <f t="shared" si="2"/>
        <v>80539360</v>
      </c>
      <c r="X19" s="38">
        <f>+IF(V19&lt;&gt;0,(W19/V19)*100,0)</f>
        <v>12146.946950570251</v>
      </c>
      <c r="Y19" s="39">
        <f t="shared" si="2"/>
        <v>884057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884057</v>
      </c>
      <c r="D22" s="48">
        <f t="shared" si="3"/>
        <v>884057</v>
      </c>
      <c r="E22" s="48">
        <f t="shared" si="3"/>
        <v>47826554</v>
      </c>
      <c r="F22" s="48">
        <f t="shared" si="3"/>
        <v>-6735266</v>
      </c>
      <c r="G22" s="48">
        <f t="shared" si="3"/>
        <v>-1148335</v>
      </c>
      <c r="H22" s="48">
        <f t="shared" si="3"/>
        <v>39942953</v>
      </c>
      <c r="I22" s="48">
        <f t="shared" si="3"/>
        <v>-4762802</v>
      </c>
      <c r="J22" s="48">
        <f t="shared" si="3"/>
        <v>48420438</v>
      </c>
      <c r="K22" s="48">
        <f t="shared" si="3"/>
        <v>-9872667</v>
      </c>
      <c r="L22" s="48">
        <f t="shared" si="3"/>
        <v>33784969</v>
      </c>
      <c r="M22" s="48">
        <f t="shared" si="3"/>
        <v>20942212</v>
      </c>
      <c r="N22" s="48">
        <f t="shared" si="3"/>
        <v>-13467732</v>
      </c>
      <c r="O22" s="48">
        <f t="shared" si="3"/>
        <v>0</v>
      </c>
      <c r="P22" s="48">
        <f t="shared" si="3"/>
        <v>7474480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81202402</v>
      </c>
      <c r="V22" s="48">
        <f t="shared" si="3"/>
        <v>663042</v>
      </c>
      <c r="W22" s="48">
        <f t="shared" si="3"/>
        <v>80539360</v>
      </c>
      <c r="X22" s="49">
        <f>+IF(V22&lt;&gt;0,(W22/V22)*100,0)</f>
        <v>12146.946950570251</v>
      </c>
      <c r="Y22" s="50">
        <f t="shared" si="3"/>
        <v>884057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884057</v>
      </c>
      <c r="D24" s="37">
        <f t="shared" si="4"/>
        <v>884057</v>
      </c>
      <c r="E24" s="37">
        <f t="shared" si="4"/>
        <v>47826554</v>
      </c>
      <c r="F24" s="37">
        <f t="shared" si="4"/>
        <v>-6735266</v>
      </c>
      <c r="G24" s="37">
        <f t="shared" si="4"/>
        <v>-1148335</v>
      </c>
      <c r="H24" s="37">
        <f t="shared" si="4"/>
        <v>39942953</v>
      </c>
      <c r="I24" s="37">
        <f t="shared" si="4"/>
        <v>-4762802</v>
      </c>
      <c r="J24" s="37">
        <f t="shared" si="4"/>
        <v>48420438</v>
      </c>
      <c r="K24" s="37">
        <f t="shared" si="4"/>
        <v>-9872667</v>
      </c>
      <c r="L24" s="37">
        <f t="shared" si="4"/>
        <v>33784969</v>
      </c>
      <c r="M24" s="37">
        <f t="shared" si="4"/>
        <v>20942212</v>
      </c>
      <c r="N24" s="37">
        <f t="shared" si="4"/>
        <v>-13467732</v>
      </c>
      <c r="O24" s="37">
        <f t="shared" si="4"/>
        <v>0</v>
      </c>
      <c r="P24" s="37">
        <f t="shared" si="4"/>
        <v>7474480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81202402</v>
      </c>
      <c r="V24" s="37">
        <f t="shared" si="4"/>
        <v>663042</v>
      </c>
      <c r="W24" s="37">
        <f t="shared" si="4"/>
        <v>80539360</v>
      </c>
      <c r="X24" s="38">
        <f>+IF(V24&lt;&gt;0,(W24/V24)*100,0)</f>
        <v>12146.946950570251</v>
      </c>
      <c r="Y24" s="39">
        <f t="shared" si="4"/>
        <v>884057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87500000</v>
      </c>
      <c r="D27" s="60">
        <v>87500000</v>
      </c>
      <c r="E27" s="60">
        <v>0</v>
      </c>
      <c r="F27" s="60">
        <v>8746519</v>
      </c>
      <c r="G27" s="60">
        <v>4160598</v>
      </c>
      <c r="H27" s="60">
        <v>12907117</v>
      </c>
      <c r="I27" s="60">
        <v>3108674</v>
      </c>
      <c r="J27" s="60">
        <v>7500147</v>
      </c>
      <c r="K27" s="60">
        <v>1092590</v>
      </c>
      <c r="L27" s="60">
        <v>11701411</v>
      </c>
      <c r="M27" s="60">
        <v>2289467</v>
      </c>
      <c r="N27" s="60">
        <v>1880268</v>
      </c>
      <c r="O27" s="60">
        <v>0</v>
      </c>
      <c r="P27" s="60">
        <v>4169735</v>
      </c>
      <c r="Q27" s="60">
        <v>0</v>
      </c>
      <c r="R27" s="60">
        <v>0</v>
      </c>
      <c r="S27" s="60">
        <v>0</v>
      </c>
      <c r="T27" s="60">
        <v>0</v>
      </c>
      <c r="U27" s="60">
        <v>28778263</v>
      </c>
      <c r="V27" s="60">
        <v>65625000</v>
      </c>
      <c r="W27" s="60">
        <v>-36846737</v>
      </c>
      <c r="X27" s="61">
        <v>-56.15</v>
      </c>
      <c r="Y27" s="62">
        <v>87500000</v>
      </c>
    </row>
    <row r="28" spans="1:25" ht="13.5">
      <c r="A28" s="63" t="s">
        <v>43</v>
      </c>
      <c r="B28" s="1">
        <v>0</v>
      </c>
      <c r="C28" s="19">
        <v>85500000</v>
      </c>
      <c r="D28" s="20">
        <v>85500000</v>
      </c>
      <c r="E28" s="20">
        <v>0</v>
      </c>
      <c r="F28" s="20">
        <v>8746519</v>
      </c>
      <c r="G28" s="20">
        <v>4160598</v>
      </c>
      <c r="H28" s="20">
        <v>12907117</v>
      </c>
      <c r="I28" s="20">
        <v>592671</v>
      </c>
      <c r="J28" s="20">
        <v>7500147</v>
      </c>
      <c r="K28" s="20">
        <v>1092590</v>
      </c>
      <c r="L28" s="20">
        <v>9185408</v>
      </c>
      <c r="M28" s="20">
        <v>429104</v>
      </c>
      <c r="N28" s="20">
        <v>1880268</v>
      </c>
      <c r="O28" s="20">
        <v>0</v>
      </c>
      <c r="P28" s="20">
        <v>2309372</v>
      </c>
      <c r="Q28" s="20">
        <v>0</v>
      </c>
      <c r="R28" s="20">
        <v>0</v>
      </c>
      <c r="S28" s="20">
        <v>0</v>
      </c>
      <c r="T28" s="20">
        <v>0</v>
      </c>
      <c r="U28" s="20">
        <v>24401897</v>
      </c>
      <c r="V28" s="20">
        <v>64125000</v>
      </c>
      <c r="W28" s="20">
        <v>-39723103</v>
      </c>
      <c r="X28" s="21">
        <v>-61.95</v>
      </c>
      <c r="Y28" s="22">
        <v>85500000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1854970</v>
      </c>
      <c r="N30" s="20">
        <v>0</v>
      </c>
      <c r="O30" s="20">
        <v>0</v>
      </c>
      <c r="P30" s="20">
        <v>1854970</v>
      </c>
      <c r="Q30" s="20">
        <v>0</v>
      </c>
      <c r="R30" s="20">
        <v>0</v>
      </c>
      <c r="S30" s="20">
        <v>0</v>
      </c>
      <c r="T30" s="20">
        <v>0</v>
      </c>
      <c r="U30" s="20">
        <v>1854970</v>
      </c>
      <c r="V30" s="20">
        <v>0</v>
      </c>
      <c r="W30" s="20">
        <v>1854970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2000000</v>
      </c>
      <c r="D31" s="20">
        <v>2000000</v>
      </c>
      <c r="E31" s="20">
        <v>0</v>
      </c>
      <c r="F31" s="20">
        <v>0</v>
      </c>
      <c r="G31" s="20">
        <v>0</v>
      </c>
      <c r="H31" s="20">
        <v>0</v>
      </c>
      <c r="I31" s="20">
        <v>2516003</v>
      </c>
      <c r="J31" s="20">
        <v>0</v>
      </c>
      <c r="K31" s="20">
        <v>0</v>
      </c>
      <c r="L31" s="20">
        <v>2516003</v>
      </c>
      <c r="M31" s="20">
        <v>5393</v>
      </c>
      <c r="N31" s="20">
        <v>0</v>
      </c>
      <c r="O31" s="20">
        <v>0</v>
      </c>
      <c r="P31" s="20">
        <v>5393</v>
      </c>
      <c r="Q31" s="20">
        <v>0</v>
      </c>
      <c r="R31" s="20">
        <v>0</v>
      </c>
      <c r="S31" s="20">
        <v>0</v>
      </c>
      <c r="T31" s="20">
        <v>0</v>
      </c>
      <c r="U31" s="20">
        <v>2521396</v>
      </c>
      <c r="V31" s="20">
        <v>1500000</v>
      </c>
      <c r="W31" s="20">
        <v>1021396</v>
      </c>
      <c r="X31" s="21">
        <v>68.09</v>
      </c>
      <c r="Y31" s="22">
        <v>2000000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87500000</v>
      </c>
      <c r="D32" s="60">
        <f t="shared" si="5"/>
        <v>87500000</v>
      </c>
      <c r="E32" s="60">
        <f t="shared" si="5"/>
        <v>0</v>
      </c>
      <c r="F32" s="60">
        <f t="shared" si="5"/>
        <v>8746519</v>
      </c>
      <c r="G32" s="60">
        <f t="shared" si="5"/>
        <v>4160598</v>
      </c>
      <c r="H32" s="60">
        <f t="shared" si="5"/>
        <v>12907117</v>
      </c>
      <c r="I32" s="60">
        <f t="shared" si="5"/>
        <v>3108674</v>
      </c>
      <c r="J32" s="60">
        <f t="shared" si="5"/>
        <v>7500147</v>
      </c>
      <c r="K32" s="60">
        <f t="shared" si="5"/>
        <v>1092590</v>
      </c>
      <c r="L32" s="60">
        <f t="shared" si="5"/>
        <v>11701411</v>
      </c>
      <c r="M32" s="60">
        <f t="shared" si="5"/>
        <v>2289467</v>
      </c>
      <c r="N32" s="60">
        <f t="shared" si="5"/>
        <v>1880268</v>
      </c>
      <c r="O32" s="60">
        <f t="shared" si="5"/>
        <v>0</v>
      </c>
      <c r="P32" s="60">
        <f t="shared" si="5"/>
        <v>4169735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28778263</v>
      </c>
      <c r="V32" s="60">
        <f t="shared" si="5"/>
        <v>65625000</v>
      </c>
      <c r="W32" s="60">
        <f t="shared" si="5"/>
        <v>-36846737</v>
      </c>
      <c r="X32" s="61">
        <f>+IF(V32&lt;&gt;0,(W32/V32)*100,0)</f>
        <v>-56.14740876190476</v>
      </c>
      <c r="Y32" s="62">
        <f t="shared" si="5"/>
        <v>87500000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0</v>
      </c>
      <c r="Y36" s="22">
        <v>0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72018319</v>
      </c>
      <c r="C42" s="19">
        <v>101049747</v>
      </c>
      <c r="D42" s="20">
        <v>101049747</v>
      </c>
      <c r="E42" s="20">
        <v>36973400</v>
      </c>
      <c r="F42" s="20">
        <v>13744059</v>
      </c>
      <c r="G42" s="20">
        <v>-3842113</v>
      </c>
      <c r="H42" s="20">
        <v>46875346</v>
      </c>
      <c r="I42" s="20">
        <v>-1531449</v>
      </c>
      <c r="J42" s="20">
        <v>62793026</v>
      </c>
      <c r="K42" s="20">
        <v>-18606276</v>
      </c>
      <c r="L42" s="20">
        <v>42655301</v>
      </c>
      <c r="M42" s="20">
        <v>-4303832</v>
      </c>
      <c r="N42" s="20">
        <v>-11178336</v>
      </c>
      <c r="O42" s="20">
        <v>0</v>
      </c>
      <c r="P42" s="20">
        <v>-15482168</v>
      </c>
      <c r="Q42" s="20">
        <v>0</v>
      </c>
      <c r="R42" s="20">
        <v>0</v>
      </c>
      <c r="S42" s="20">
        <v>0</v>
      </c>
      <c r="T42" s="20">
        <v>0</v>
      </c>
      <c r="U42" s="20">
        <v>74048479</v>
      </c>
      <c r="V42" s="20">
        <v>99382869</v>
      </c>
      <c r="W42" s="20">
        <v>-25334390</v>
      </c>
      <c r="X42" s="21">
        <v>-25.49</v>
      </c>
      <c r="Y42" s="22">
        <v>101049747</v>
      </c>
    </row>
    <row r="43" spans="1:25" ht="13.5">
      <c r="A43" s="18" t="s">
        <v>58</v>
      </c>
      <c r="B43" s="1">
        <v>-49694869</v>
      </c>
      <c r="C43" s="19">
        <v>-87500000</v>
      </c>
      <c r="D43" s="20">
        <v>-87500000</v>
      </c>
      <c r="E43" s="20">
        <v>0</v>
      </c>
      <c r="F43" s="20">
        <v>-9067708</v>
      </c>
      <c r="G43" s="20">
        <v>-4160598</v>
      </c>
      <c r="H43" s="20">
        <v>-13228306</v>
      </c>
      <c r="I43" s="20">
        <v>-592671</v>
      </c>
      <c r="J43" s="20">
        <v>-20000148</v>
      </c>
      <c r="K43" s="20">
        <v>11407410</v>
      </c>
      <c r="L43" s="20">
        <v>-9185409</v>
      </c>
      <c r="M43" s="20">
        <v>-1860363</v>
      </c>
      <c r="N43" s="20">
        <v>-1880268</v>
      </c>
      <c r="O43" s="20">
        <v>0</v>
      </c>
      <c r="P43" s="20">
        <v>-3740631</v>
      </c>
      <c r="Q43" s="20">
        <v>0</v>
      </c>
      <c r="R43" s="20">
        <v>0</v>
      </c>
      <c r="S43" s="20">
        <v>0</v>
      </c>
      <c r="T43" s="20">
        <v>0</v>
      </c>
      <c r="U43" s="20">
        <v>-26154346</v>
      </c>
      <c r="V43" s="20">
        <v>-74721180</v>
      </c>
      <c r="W43" s="20">
        <v>48566834</v>
      </c>
      <c r="X43" s="21">
        <v>-65</v>
      </c>
      <c r="Y43" s="22">
        <v>-87500000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14313237</v>
      </c>
      <c r="C45" s="59">
        <v>31610502</v>
      </c>
      <c r="D45" s="60">
        <v>31610502</v>
      </c>
      <c r="E45" s="60">
        <v>55034155</v>
      </c>
      <c r="F45" s="60">
        <v>59710506</v>
      </c>
      <c r="G45" s="60">
        <v>51707795</v>
      </c>
      <c r="H45" s="60">
        <v>51707795</v>
      </c>
      <c r="I45" s="60">
        <v>49583675</v>
      </c>
      <c r="J45" s="60">
        <v>92376553</v>
      </c>
      <c r="K45" s="60">
        <v>85177687</v>
      </c>
      <c r="L45" s="60">
        <v>85177687</v>
      </c>
      <c r="M45" s="60">
        <v>79013492</v>
      </c>
      <c r="N45" s="60">
        <v>65954888</v>
      </c>
      <c r="O45" s="60">
        <v>65954888</v>
      </c>
      <c r="P45" s="60">
        <v>65954888</v>
      </c>
      <c r="Q45" s="60">
        <v>0</v>
      </c>
      <c r="R45" s="60">
        <v>0</v>
      </c>
      <c r="S45" s="60">
        <v>0</v>
      </c>
      <c r="T45" s="60">
        <v>0</v>
      </c>
      <c r="U45" s="60">
        <v>65954888</v>
      </c>
      <c r="V45" s="60">
        <v>42722444</v>
      </c>
      <c r="W45" s="60">
        <v>23232444</v>
      </c>
      <c r="X45" s="61">
        <v>54.38</v>
      </c>
      <c r="Y45" s="62">
        <v>31610502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1">
        <v>0</v>
      </c>
      <c r="Y5" s="22">
        <v>0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4170171</v>
      </c>
      <c r="C7" s="19">
        <v>4750000</v>
      </c>
      <c r="D7" s="20">
        <v>4750000</v>
      </c>
      <c r="E7" s="20">
        <v>416181</v>
      </c>
      <c r="F7" s="20">
        <v>275990</v>
      </c>
      <c r="G7" s="20">
        <v>297290</v>
      </c>
      <c r="H7" s="20">
        <v>989461</v>
      </c>
      <c r="I7" s="20">
        <v>166704</v>
      </c>
      <c r="J7" s="20">
        <v>111052</v>
      </c>
      <c r="K7" s="20">
        <v>111940</v>
      </c>
      <c r="L7" s="20">
        <v>389696</v>
      </c>
      <c r="M7" s="20">
        <v>101901</v>
      </c>
      <c r="N7" s="20">
        <v>92347</v>
      </c>
      <c r="O7" s="20">
        <v>0</v>
      </c>
      <c r="P7" s="20">
        <v>194248</v>
      </c>
      <c r="Q7" s="20">
        <v>0</v>
      </c>
      <c r="R7" s="20">
        <v>0</v>
      </c>
      <c r="S7" s="20">
        <v>0</v>
      </c>
      <c r="T7" s="20">
        <v>0</v>
      </c>
      <c r="U7" s="20">
        <v>1573405</v>
      </c>
      <c r="V7" s="20">
        <v>3562500</v>
      </c>
      <c r="W7" s="20">
        <v>-1989095</v>
      </c>
      <c r="X7" s="21">
        <v>-55.83</v>
      </c>
      <c r="Y7" s="22">
        <v>4750000</v>
      </c>
    </row>
    <row r="8" spans="1:25" ht="13.5">
      <c r="A8" s="18" t="s">
        <v>33</v>
      </c>
      <c r="B8" s="1">
        <v>286141925</v>
      </c>
      <c r="C8" s="19">
        <v>100370250</v>
      </c>
      <c r="D8" s="20">
        <v>100370250</v>
      </c>
      <c r="E8" s="20">
        <v>55323288</v>
      </c>
      <c r="F8" s="20">
        <v>27953594</v>
      </c>
      <c r="G8" s="20">
        <v>27742988</v>
      </c>
      <c r="H8" s="20">
        <v>111019870</v>
      </c>
      <c r="I8" s="20">
        <v>27834852</v>
      </c>
      <c r="J8" s="20">
        <v>1101882</v>
      </c>
      <c r="K8" s="20">
        <v>69910540</v>
      </c>
      <c r="L8" s="20">
        <v>98847274</v>
      </c>
      <c r="M8" s="20">
        <v>0</v>
      </c>
      <c r="N8" s="20">
        <v>1022138</v>
      </c>
      <c r="O8" s="20">
        <v>0</v>
      </c>
      <c r="P8" s="20">
        <v>1022138</v>
      </c>
      <c r="Q8" s="20">
        <v>0</v>
      </c>
      <c r="R8" s="20">
        <v>0</v>
      </c>
      <c r="S8" s="20">
        <v>0</v>
      </c>
      <c r="T8" s="20">
        <v>0</v>
      </c>
      <c r="U8" s="20">
        <v>210889282</v>
      </c>
      <c r="V8" s="20">
        <v>75277688</v>
      </c>
      <c r="W8" s="20">
        <v>135611594</v>
      </c>
      <c r="X8" s="21">
        <v>180.15</v>
      </c>
      <c r="Y8" s="22">
        <v>100370250</v>
      </c>
    </row>
    <row r="9" spans="1:25" ht="13.5">
      <c r="A9" s="18" t="s">
        <v>34</v>
      </c>
      <c r="B9" s="1">
        <v>881919</v>
      </c>
      <c r="C9" s="19">
        <v>835262</v>
      </c>
      <c r="D9" s="20">
        <v>835262</v>
      </c>
      <c r="E9" s="20">
        <v>1228</v>
      </c>
      <c r="F9" s="20">
        <v>59515</v>
      </c>
      <c r="G9" s="20">
        <v>58006</v>
      </c>
      <c r="H9" s="20">
        <v>118749</v>
      </c>
      <c r="I9" s="20">
        <v>48784</v>
      </c>
      <c r="J9" s="20">
        <v>502859</v>
      </c>
      <c r="K9" s="20">
        <v>13451</v>
      </c>
      <c r="L9" s="20">
        <v>565094</v>
      </c>
      <c r="M9" s="20">
        <v>120873</v>
      </c>
      <c r="N9" s="20">
        <v>121952</v>
      </c>
      <c r="O9" s="20">
        <v>0</v>
      </c>
      <c r="P9" s="20">
        <v>242825</v>
      </c>
      <c r="Q9" s="20">
        <v>0</v>
      </c>
      <c r="R9" s="20">
        <v>0</v>
      </c>
      <c r="S9" s="20">
        <v>0</v>
      </c>
      <c r="T9" s="20">
        <v>0</v>
      </c>
      <c r="U9" s="20">
        <v>926668</v>
      </c>
      <c r="V9" s="20">
        <v>626447</v>
      </c>
      <c r="W9" s="20">
        <v>300221</v>
      </c>
      <c r="X9" s="21">
        <v>47.92</v>
      </c>
      <c r="Y9" s="22">
        <v>835262</v>
      </c>
    </row>
    <row r="10" spans="1:25" ht="25.5">
      <c r="A10" s="23" t="s">
        <v>98</v>
      </c>
      <c r="B10" s="24">
        <f>SUM(B5:B9)</f>
        <v>291194015</v>
      </c>
      <c r="C10" s="25">
        <f aca="true" t="shared" si="0" ref="C10:Y10">SUM(C5:C9)</f>
        <v>105955512</v>
      </c>
      <c r="D10" s="26">
        <f t="shared" si="0"/>
        <v>105955512</v>
      </c>
      <c r="E10" s="26">
        <f t="shared" si="0"/>
        <v>55740697</v>
      </c>
      <c r="F10" s="26">
        <f t="shared" si="0"/>
        <v>28289099</v>
      </c>
      <c r="G10" s="26">
        <f t="shared" si="0"/>
        <v>28098284</v>
      </c>
      <c r="H10" s="26">
        <f t="shared" si="0"/>
        <v>112128080</v>
      </c>
      <c r="I10" s="26">
        <f t="shared" si="0"/>
        <v>28050340</v>
      </c>
      <c r="J10" s="26">
        <f t="shared" si="0"/>
        <v>1715793</v>
      </c>
      <c r="K10" s="26">
        <f t="shared" si="0"/>
        <v>70035931</v>
      </c>
      <c r="L10" s="26">
        <f t="shared" si="0"/>
        <v>99802064</v>
      </c>
      <c r="M10" s="26">
        <f t="shared" si="0"/>
        <v>222774</v>
      </c>
      <c r="N10" s="26">
        <f t="shared" si="0"/>
        <v>1236437</v>
      </c>
      <c r="O10" s="26">
        <f t="shared" si="0"/>
        <v>0</v>
      </c>
      <c r="P10" s="26">
        <f t="shared" si="0"/>
        <v>1459211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213389355</v>
      </c>
      <c r="V10" s="26">
        <f t="shared" si="0"/>
        <v>79466635</v>
      </c>
      <c r="W10" s="26">
        <f t="shared" si="0"/>
        <v>133922720</v>
      </c>
      <c r="X10" s="27">
        <f>+IF(V10&lt;&gt;0,(W10/V10)*100,0)</f>
        <v>168.52697990798276</v>
      </c>
      <c r="Y10" s="28">
        <f t="shared" si="0"/>
        <v>105955512</v>
      </c>
    </row>
    <row r="11" spans="1:25" ht="13.5">
      <c r="A11" s="18" t="s">
        <v>35</v>
      </c>
      <c r="B11" s="1">
        <v>39006594</v>
      </c>
      <c r="C11" s="19">
        <v>53939809</v>
      </c>
      <c r="D11" s="20">
        <v>53939809</v>
      </c>
      <c r="E11" s="20">
        <v>3022195</v>
      </c>
      <c r="F11" s="20">
        <v>4442255</v>
      </c>
      <c r="G11" s="20">
        <v>4394217</v>
      </c>
      <c r="H11" s="20">
        <v>11858667</v>
      </c>
      <c r="I11" s="20">
        <v>4296357</v>
      </c>
      <c r="J11" s="20">
        <v>6360974</v>
      </c>
      <c r="K11" s="20">
        <v>4183872</v>
      </c>
      <c r="L11" s="20">
        <v>14841203</v>
      </c>
      <c r="M11" s="20">
        <v>4641845</v>
      </c>
      <c r="N11" s="20">
        <v>4883032</v>
      </c>
      <c r="O11" s="20">
        <v>0</v>
      </c>
      <c r="P11" s="20">
        <v>9524877</v>
      </c>
      <c r="Q11" s="20">
        <v>0</v>
      </c>
      <c r="R11" s="20">
        <v>0</v>
      </c>
      <c r="S11" s="20">
        <v>0</v>
      </c>
      <c r="T11" s="20">
        <v>0</v>
      </c>
      <c r="U11" s="20">
        <v>36224747</v>
      </c>
      <c r="V11" s="20">
        <v>40454857</v>
      </c>
      <c r="W11" s="20">
        <v>-4230110</v>
      </c>
      <c r="X11" s="21">
        <v>-10.46</v>
      </c>
      <c r="Y11" s="22">
        <v>53939809</v>
      </c>
    </row>
    <row r="12" spans="1:25" ht="13.5">
      <c r="A12" s="18" t="s">
        <v>36</v>
      </c>
      <c r="B12" s="1">
        <v>3780114</v>
      </c>
      <c r="C12" s="19">
        <v>4447414</v>
      </c>
      <c r="D12" s="20">
        <v>4447414</v>
      </c>
      <c r="E12" s="20">
        <v>294136</v>
      </c>
      <c r="F12" s="20">
        <v>327087</v>
      </c>
      <c r="G12" s="20">
        <v>329638</v>
      </c>
      <c r="H12" s="20">
        <v>950861</v>
      </c>
      <c r="I12" s="20">
        <v>321905</v>
      </c>
      <c r="J12" s="20">
        <v>352216</v>
      </c>
      <c r="K12" s="20">
        <v>320921</v>
      </c>
      <c r="L12" s="20">
        <v>995042</v>
      </c>
      <c r="M12" s="20">
        <v>459031</v>
      </c>
      <c r="N12" s="20">
        <v>1387245</v>
      </c>
      <c r="O12" s="20">
        <v>0</v>
      </c>
      <c r="P12" s="20">
        <v>1846276</v>
      </c>
      <c r="Q12" s="20">
        <v>0</v>
      </c>
      <c r="R12" s="20">
        <v>0</v>
      </c>
      <c r="S12" s="20">
        <v>0</v>
      </c>
      <c r="T12" s="20">
        <v>0</v>
      </c>
      <c r="U12" s="20">
        <v>3792179</v>
      </c>
      <c r="V12" s="20">
        <v>3335561</v>
      </c>
      <c r="W12" s="20">
        <v>456618</v>
      </c>
      <c r="X12" s="21">
        <v>13.69</v>
      </c>
      <c r="Y12" s="22">
        <v>4447414</v>
      </c>
    </row>
    <row r="13" spans="1:25" ht="13.5">
      <c r="A13" s="18" t="s">
        <v>99</v>
      </c>
      <c r="B13" s="1">
        <v>0</v>
      </c>
      <c r="C13" s="19">
        <v>4352500</v>
      </c>
      <c r="D13" s="20">
        <v>4352500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3264375</v>
      </c>
      <c r="W13" s="20">
        <v>-3264375</v>
      </c>
      <c r="X13" s="21">
        <v>-100</v>
      </c>
      <c r="Y13" s="22">
        <v>4352500</v>
      </c>
    </row>
    <row r="14" spans="1:25" ht="13.5">
      <c r="A14" s="18" t="s">
        <v>37</v>
      </c>
      <c r="B14" s="1">
        <v>0</v>
      </c>
      <c r="C14" s="19">
        <v>835303</v>
      </c>
      <c r="D14" s="20">
        <v>835303</v>
      </c>
      <c r="E14" s="20">
        <v>0</v>
      </c>
      <c r="F14" s="20">
        <v>0</v>
      </c>
      <c r="G14" s="20">
        <v>274760</v>
      </c>
      <c r="H14" s="20">
        <v>274760</v>
      </c>
      <c r="I14" s="20">
        <v>0</v>
      </c>
      <c r="J14" s="20">
        <v>30187</v>
      </c>
      <c r="K14" s="20">
        <v>0</v>
      </c>
      <c r="L14" s="20">
        <v>30187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304947</v>
      </c>
      <c r="V14" s="20">
        <v>626477</v>
      </c>
      <c r="W14" s="20">
        <v>-321530</v>
      </c>
      <c r="X14" s="21">
        <v>-51.32</v>
      </c>
      <c r="Y14" s="22">
        <v>835303</v>
      </c>
    </row>
    <row r="15" spans="1:25" ht="13.5">
      <c r="A15" s="18" t="s">
        <v>38</v>
      </c>
      <c r="B15" s="1">
        <v>41076320</v>
      </c>
      <c r="C15" s="19">
        <v>43905666</v>
      </c>
      <c r="D15" s="20">
        <v>43905666</v>
      </c>
      <c r="E15" s="20">
        <v>1697586</v>
      </c>
      <c r="F15" s="20">
        <v>1699849</v>
      </c>
      <c r="G15" s="20">
        <v>3037523</v>
      </c>
      <c r="H15" s="20">
        <v>6434958</v>
      </c>
      <c r="I15" s="20">
        <v>2610465</v>
      </c>
      <c r="J15" s="20">
        <v>12679</v>
      </c>
      <c r="K15" s="20">
        <v>7819879</v>
      </c>
      <c r="L15" s="20">
        <v>10443023</v>
      </c>
      <c r="M15" s="20">
        <v>37852</v>
      </c>
      <c r="N15" s="20">
        <v>2634024</v>
      </c>
      <c r="O15" s="20">
        <v>0</v>
      </c>
      <c r="P15" s="20">
        <v>2671876</v>
      </c>
      <c r="Q15" s="20">
        <v>0</v>
      </c>
      <c r="R15" s="20">
        <v>0</v>
      </c>
      <c r="S15" s="20">
        <v>0</v>
      </c>
      <c r="T15" s="20">
        <v>0</v>
      </c>
      <c r="U15" s="20">
        <v>19549857</v>
      </c>
      <c r="V15" s="20">
        <v>32929250</v>
      </c>
      <c r="W15" s="20">
        <v>-13379393</v>
      </c>
      <c r="X15" s="21">
        <v>-40.63</v>
      </c>
      <c r="Y15" s="22">
        <v>43905666</v>
      </c>
    </row>
    <row r="16" spans="1:25" ht="13.5">
      <c r="A16" s="29" t="s">
        <v>39</v>
      </c>
      <c r="B16" s="1">
        <v>28660544</v>
      </c>
      <c r="C16" s="19">
        <v>27831574</v>
      </c>
      <c r="D16" s="20">
        <v>27831574</v>
      </c>
      <c r="E16" s="20">
        <v>343000</v>
      </c>
      <c r="F16" s="20">
        <v>4869795</v>
      </c>
      <c r="G16" s="20">
        <v>3894368</v>
      </c>
      <c r="H16" s="20">
        <v>9107163</v>
      </c>
      <c r="I16" s="20">
        <v>691616</v>
      </c>
      <c r="J16" s="20">
        <v>4552835</v>
      </c>
      <c r="K16" s="20">
        <v>7643021</v>
      </c>
      <c r="L16" s="20">
        <v>12887472</v>
      </c>
      <c r="M16" s="20">
        <v>338000</v>
      </c>
      <c r="N16" s="20">
        <v>442791</v>
      </c>
      <c r="O16" s="20">
        <v>0</v>
      </c>
      <c r="P16" s="20">
        <v>780791</v>
      </c>
      <c r="Q16" s="20">
        <v>0</v>
      </c>
      <c r="R16" s="20">
        <v>0</v>
      </c>
      <c r="S16" s="20">
        <v>0</v>
      </c>
      <c r="T16" s="20">
        <v>0</v>
      </c>
      <c r="U16" s="20">
        <v>22775426</v>
      </c>
      <c r="V16" s="20">
        <v>20873681</v>
      </c>
      <c r="W16" s="20">
        <v>1901745</v>
      </c>
      <c r="X16" s="21">
        <v>9.11</v>
      </c>
      <c r="Y16" s="22">
        <v>27831574</v>
      </c>
    </row>
    <row r="17" spans="1:25" ht="13.5">
      <c r="A17" s="18" t="s">
        <v>40</v>
      </c>
      <c r="B17" s="1">
        <v>68420656</v>
      </c>
      <c r="C17" s="19">
        <v>49754616</v>
      </c>
      <c r="D17" s="20">
        <v>49754616</v>
      </c>
      <c r="E17" s="20">
        <v>1631353</v>
      </c>
      <c r="F17" s="20">
        <v>6798227</v>
      </c>
      <c r="G17" s="20">
        <v>7663138</v>
      </c>
      <c r="H17" s="20">
        <v>16092718</v>
      </c>
      <c r="I17" s="20">
        <v>2726142</v>
      </c>
      <c r="J17" s="20">
        <v>2270222</v>
      </c>
      <c r="K17" s="20">
        <v>1762640</v>
      </c>
      <c r="L17" s="20">
        <v>6759004</v>
      </c>
      <c r="M17" s="20">
        <v>1796475</v>
      </c>
      <c r="N17" s="20">
        <v>4801547</v>
      </c>
      <c r="O17" s="20">
        <v>0</v>
      </c>
      <c r="P17" s="20">
        <v>6598022</v>
      </c>
      <c r="Q17" s="20">
        <v>0</v>
      </c>
      <c r="R17" s="20">
        <v>0</v>
      </c>
      <c r="S17" s="20">
        <v>0</v>
      </c>
      <c r="T17" s="20">
        <v>0</v>
      </c>
      <c r="U17" s="20">
        <v>29449744</v>
      </c>
      <c r="V17" s="20">
        <v>37315962</v>
      </c>
      <c r="W17" s="20">
        <v>-7866218</v>
      </c>
      <c r="X17" s="21">
        <v>-21.08</v>
      </c>
      <c r="Y17" s="22">
        <v>49754616</v>
      </c>
    </row>
    <row r="18" spans="1:25" ht="13.5">
      <c r="A18" s="30" t="s">
        <v>41</v>
      </c>
      <c r="B18" s="31">
        <f>SUM(B11:B17)</f>
        <v>180944228</v>
      </c>
      <c r="C18" s="32">
        <f aca="true" t="shared" si="1" ref="C18:Y18">SUM(C11:C17)</f>
        <v>185066882</v>
      </c>
      <c r="D18" s="33">
        <f t="shared" si="1"/>
        <v>185066882</v>
      </c>
      <c r="E18" s="33">
        <f t="shared" si="1"/>
        <v>6988270</v>
      </c>
      <c r="F18" s="33">
        <f t="shared" si="1"/>
        <v>18137213</v>
      </c>
      <c r="G18" s="33">
        <f t="shared" si="1"/>
        <v>19593644</v>
      </c>
      <c r="H18" s="33">
        <f t="shared" si="1"/>
        <v>44719127</v>
      </c>
      <c r="I18" s="33">
        <f t="shared" si="1"/>
        <v>10646485</v>
      </c>
      <c r="J18" s="33">
        <f t="shared" si="1"/>
        <v>13579113</v>
      </c>
      <c r="K18" s="33">
        <f t="shared" si="1"/>
        <v>21730333</v>
      </c>
      <c r="L18" s="33">
        <f t="shared" si="1"/>
        <v>45955931</v>
      </c>
      <c r="M18" s="33">
        <f t="shared" si="1"/>
        <v>7273203</v>
      </c>
      <c r="N18" s="33">
        <f t="shared" si="1"/>
        <v>14148639</v>
      </c>
      <c r="O18" s="33">
        <f t="shared" si="1"/>
        <v>0</v>
      </c>
      <c r="P18" s="33">
        <f t="shared" si="1"/>
        <v>21421842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112096900</v>
      </c>
      <c r="V18" s="33">
        <f t="shared" si="1"/>
        <v>138800163</v>
      </c>
      <c r="W18" s="33">
        <f t="shared" si="1"/>
        <v>-26703263</v>
      </c>
      <c r="X18" s="27">
        <f>+IF(V18&lt;&gt;0,(W18/V18)*100,0)</f>
        <v>-19.238639510819596</v>
      </c>
      <c r="Y18" s="34">
        <f t="shared" si="1"/>
        <v>185066882</v>
      </c>
    </row>
    <row r="19" spans="1:25" ht="13.5">
      <c r="A19" s="30" t="s">
        <v>42</v>
      </c>
      <c r="B19" s="35">
        <f>+B10-B18</f>
        <v>110249787</v>
      </c>
      <c r="C19" s="36">
        <f aca="true" t="shared" si="2" ref="C19:Y19">+C10-C18</f>
        <v>-79111370</v>
      </c>
      <c r="D19" s="37">
        <f t="shared" si="2"/>
        <v>-79111370</v>
      </c>
      <c r="E19" s="37">
        <f t="shared" si="2"/>
        <v>48752427</v>
      </c>
      <c r="F19" s="37">
        <f t="shared" si="2"/>
        <v>10151886</v>
      </c>
      <c r="G19" s="37">
        <f t="shared" si="2"/>
        <v>8504640</v>
      </c>
      <c r="H19" s="37">
        <f t="shared" si="2"/>
        <v>67408953</v>
      </c>
      <c r="I19" s="37">
        <f t="shared" si="2"/>
        <v>17403855</v>
      </c>
      <c r="J19" s="37">
        <f t="shared" si="2"/>
        <v>-11863320</v>
      </c>
      <c r="K19" s="37">
        <f t="shared" si="2"/>
        <v>48305598</v>
      </c>
      <c r="L19" s="37">
        <f t="shared" si="2"/>
        <v>53846133</v>
      </c>
      <c r="M19" s="37">
        <f t="shared" si="2"/>
        <v>-7050429</v>
      </c>
      <c r="N19" s="37">
        <f t="shared" si="2"/>
        <v>-12912202</v>
      </c>
      <c r="O19" s="37">
        <f t="shared" si="2"/>
        <v>0</v>
      </c>
      <c r="P19" s="37">
        <f t="shared" si="2"/>
        <v>-19962631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101292455</v>
      </c>
      <c r="V19" s="37">
        <f>IF(D10=D18,0,V10-V18)</f>
        <v>-59333528</v>
      </c>
      <c r="W19" s="37">
        <f t="shared" si="2"/>
        <v>160625983</v>
      </c>
      <c r="X19" s="38">
        <f>+IF(V19&lt;&gt;0,(W19/V19)*100,0)</f>
        <v>-270.7170606811043</v>
      </c>
      <c r="Y19" s="39">
        <f t="shared" si="2"/>
        <v>-79111370</v>
      </c>
    </row>
    <row r="20" spans="1:25" ht="13.5">
      <c r="A20" s="18" t="s">
        <v>43</v>
      </c>
      <c r="B20" s="1">
        <v>0</v>
      </c>
      <c r="C20" s="19">
        <v>213764102</v>
      </c>
      <c r="D20" s="20">
        <v>213764102</v>
      </c>
      <c r="E20" s="20">
        <v>2426195</v>
      </c>
      <c r="F20" s="20">
        <v>15243427</v>
      </c>
      <c r="G20" s="20">
        <v>13765892</v>
      </c>
      <c r="H20" s="20">
        <v>31435514</v>
      </c>
      <c r="I20" s="20">
        <v>5076843</v>
      </c>
      <c r="J20" s="20">
        <v>0</v>
      </c>
      <c r="K20" s="20">
        <v>0</v>
      </c>
      <c r="L20" s="20">
        <v>5076843</v>
      </c>
      <c r="M20" s="20">
        <v>13108512</v>
      </c>
      <c r="N20" s="20">
        <v>2991194</v>
      </c>
      <c r="O20" s="20">
        <v>0</v>
      </c>
      <c r="P20" s="20">
        <v>16099706</v>
      </c>
      <c r="Q20" s="20">
        <v>0</v>
      </c>
      <c r="R20" s="20">
        <v>0</v>
      </c>
      <c r="S20" s="20">
        <v>0</v>
      </c>
      <c r="T20" s="20">
        <v>0</v>
      </c>
      <c r="U20" s="20">
        <v>52612063</v>
      </c>
      <c r="V20" s="20">
        <v>160323077</v>
      </c>
      <c r="W20" s="20">
        <v>-107711014</v>
      </c>
      <c r="X20" s="21">
        <v>-67.18</v>
      </c>
      <c r="Y20" s="22">
        <v>213764102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110249787</v>
      </c>
      <c r="C22" s="47">
        <f aca="true" t="shared" si="3" ref="C22:Y22">SUM(C19:C21)</f>
        <v>134652732</v>
      </c>
      <c r="D22" s="48">
        <f t="shared" si="3"/>
        <v>134652732</v>
      </c>
      <c r="E22" s="48">
        <f t="shared" si="3"/>
        <v>51178622</v>
      </c>
      <c r="F22" s="48">
        <f t="shared" si="3"/>
        <v>25395313</v>
      </c>
      <c r="G22" s="48">
        <f t="shared" si="3"/>
        <v>22270532</v>
      </c>
      <c r="H22" s="48">
        <f t="shared" si="3"/>
        <v>98844467</v>
      </c>
      <c r="I22" s="48">
        <f t="shared" si="3"/>
        <v>22480698</v>
      </c>
      <c r="J22" s="48">
        <f t="shared" si="3"/>
        <v>-11863320</v>
      </c>
      <c r="K22" s="48">
        <f t="shared" si="3"/>
        <v>48305598</v>
      </c>
      <c r="L22" s="48">
        <f t="shared" si="3"/>
        <v>58922976</v>
      </c>
      <c r="M22" s="48">
        <f t="shared" si="3"/>
        <v>6058083</v>
      </c>
      <c r="N22" s="48">
        <f t="shared" si="3"/>
        <v>-9921008</v>
      </c>
      <c r="O22" s="48">
        <f t="shared" si="3"/>
        <v>0</v>
      </c>
      <c r="P22" s="48">
        <f t="shared" si="3"/>
        <v>-3862925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153904518</v>
      </c>
      <c r="V22" s="48">
        <f t="shared" si="3"/>
        <v>100989549</v>
      </c>
      <c r="W22" s="48">
        <f t="shared" si="3"/>
        <v>52914969</v>
      </c>
      <c r="X22" s="49">
        <f>+IF(V22&lt;&gt;0,(W22/V22)*100,0)</f>
        <v>52.396480154595004</v>
      </c>
      <c r="Y22" s="50">
        <f t="shared" si="3"/>
        <v>134652732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110249787</v>
      </c>
      <c r="C24" s="36">
        <f aca="true" t="shared" si="4" ref="C24:Y24">SUM(C22:C23)</f>
        <v>134652732</v>
      </c>
      <c r="D24" s="37">
        <f t="shared" si="4"/>
        <v>134652732</v>
      </c>
      <c r="E24" s="37">
        <f t="shared" si="4"/>
        <v>51178622</v>
      </c>
      <c r="F24" s="37">
        <f t="shared" si="4"/>
        <v>25395313</v>
      </c>
      <c r="G24" s="37">
        <f t="shared" si="4"/>
        <v>22270532</v>
      </c>
      <c r="H24" s="37">
        <f t="shared" si="4"/>
        <v>98844467</v>
      </c>
      <c r="I24" s="37">
        <f t="shared" si="4"/>
        <v>22480698</v>
      </c>
      <c r="J24" s="37">
        <f t="shared" si="4"/>
        <v>-11863320</v>
      </c>
      <c r="K24" s="37">
        <f t="shared" si="4"/>
        <v>48305598</v>
      </c>
      <c r="L24" s="37">
        <f t="shared" si="4"/>
        <v>58922976</v>
      </c>
      <c r="M24" s="37">
        <f t="shared" si="4"/>
        <v>6058083</v>
      </c>
      <c r="N24" s="37">
        <f t="shared" si="4"/>
        <v>-9921008</v>
      </c>
      <c r="O24" s="37">
        <f t="shared" si="4"/>
        <v>0</v>
      </c>
      <c r="P24" s="37">
        <f t="shared" si="4"/>
        <v>-3862925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153904518</v>
      </c>
      <c r="V24" s="37">
        <f t="shared" si="4"/>
        <v>100989549</v>
      </c>
      <c r="W24" s="37">
        <f t="shared" si="4"/>
        <v>52914969</v>
      </c>
      <c r="X24" s="38">
        <f>+IF(V24&lt;&gt;0,(W24/V24)*100,0)</f>
        <v>52.396480154595004</v>
      </c>
      <c r="Y24" s="39">
        <f t="shared" si="4"/>
        <v>134652732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331914266</v>
      </c>
      <c r="C27" s="59">
        <v>184572596</v>
      </c>
      <c r="D27" s="60">
        <v>184572596</v>
      </c>
      <c r="E27" s="60">
        <v>765611</v>
      </c>
      <c r="F27" s="60">
        <v>7483812</v>
      </c>
      <c r="G27" s="60">
        <v>3925089</v>
      </c>
      <c r="H27" s="60">
        <v>12174512</v>
      </c>
      <c r="I27" s="60">
        <v>6991597</v>
      </c>
      <c r="J27" s="60">
        <v>6967290</v>
      </c>
      <c r="K27" s="60">
        <v>14885346</v>
      </c>
      <c r="L27" s="60">
        <v>28844233</v>
      </c>
      <c r="M27" s="60">
        <v>650344</v>
      </c>
      <c r="N27" s="60">
        <v>62204</v>
      </c>
      <c r="O27" s="60">
        <v>0</v>
      </c>
      <c r="P27" s="60">
        <v>712548</v>
      </c>
      <c r="Q27" s="60">
        <v>0</v>
      </c>
      <c r="R27" s="60">
        <v>0</v>
      </c>
      <c r="S27" s="60">
        <v>0</v>
      </c>
      <c r="T27" s="60">
        <v>0</v>
      </c>
      <c r="U27" s="60">
        <v>41731293</v>
      </c>
      <c r="V27" s="60">
        <v>138429447</v>
      </c>
      <c r="W27" s="60">
        <v>-96698154</v>
      </c>
      <c r="X27" s="61">
        <v>-69.85</v>
      </c>
      <c r="Y27" s="62">
        <v>184572596</v>
      </c>
    </row>
    <row r="28" spans="1:25" ht="13.5">
      <c r="A28" s="63" t="s">
        <v>43</v>
      </c>
      <c r="B28" s="1">
        <v>0</v>
      </c>
      <c r="C28" s="19">
        <v>131759081</v>
      </c>
      <c r="D28" s="20">
        <v>131759081</v>
      </c>
      <c r="E28" s="20">
        <v>636712</v>
      </c>
      <c r="F28" s="20">
        <v>7316268</v>
      </c>
      <c r="G28" s="20">
        <v>3880561</v>
      </c>
      <c r="H28" s="20">
        <v>11833541</v>
      </c>
      <c r="I28" s="20">
        <v>6958572</v>
      </c>
      <c r="J28" s="20">
        <v>6930316</v>
      </c>
      <c r="K28" s="20">
        <v>14778565</v>
      </c>
      <c r="L28" s="20">
        <v>28667453</v>
      </c>
      <c r="M28" s="20">
        <v>52213</v>
      </c>
      <c r="N28" s="20">
        <v>0</v>
      </c>
      <c r="O28" s="20">
        <v>0</v>
      </c>
      <c r="P28" s="20">
        <v>52213</v>
      </c>
      <c r="Q28" s="20">
        <v>0</v>
      </c>
      <c r="R28" s="20">
        <v>0</v>
      </c>
      <c r="S28" s="20">
        <v>0</v>
      </c>
      <c r="T28" s="20">
        <v>0</v>
      </c>
      <c r="U28" s="20">
        <v>40553207</v>
      </c>
      <c r="V28" s="20">
        <v>98819311</v>
      </c>
      <c r="W28" s="20">
        <v>-58266104</v>
      </c>
      <c r="X28" s="21">
        <v>-58.96</v>
      </c>
      <c r="Y28" s="22">
        <v>131759081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26336</v>
      </c>
      <c r="N29" s="20">
        <v>59581</v>
      </c>
      <c r="O29" s="20">
        <v>0</v>
      </c>
      <c r="P29" s="20">
        <v>85917</v>
      </c>
      <c r="Q29" s="20">
        <v>0</v>
      </c>
      <c r="R29" s="20">
        <v>0</v>
      </c>
      <c r="S29" s="20">
        <v>0</v>
      </c>
      <c r="T29" s="20">
        <v>0</v>
      </c>
      <c r="U29" s="20">
        <v>85917</v>
      </c>
      <c r="V29" s="20">
        <v>0</v>
      </c>
      <c r="W29" s="20">
        <v>85917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50188708</v>
      </c>
      <c r="D30" s="20">
        <v>50188708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37641531</v>
      </c>
      <c r="W30" s="20">
        <v>-37641531</v>
      </c>
      <c r="X30" s="21">
        <v>-100</v>
      </c>
      <c r="Y30" s="22">
        <v>50188708</v>
      </c>
    </row>
    <row r="31" spans="1:25" ht="13.5">
      <c r="A31" s="18" t="s">
        <v>48</v>
      </c>
      <c r="B31" s="1">
        <v>0</v>
      </c>
      <c r="C31" s="19">
        <v>1601000</v>
      </c>
      <c r="D31" s="20">
        <v>1601000</v>
      </c>
      <c r="E31" s="20">
        <v>128899</v>
      </c>
      <c r="F31" s="20">
        <v>150404</v>
      </c>
      <c r="G31" s="20">
        <v>44528</v>
      </c>
      <c r="H31" s="20">
        <v>323831</v>
      </c>
      <c r="I31" s="20">
        <v>33025</v>
      </c>
      <c r="J31" s="20">
        <v>36974</v>
      </c>
      <c r="K31" s="20">
        <v>106781</v>
      </c>
      <c r="L31" s="20">
        <v>176780</v>
      </c>
      <c r="M31" s="20">
        <v>571795</v>
      </c>
      <c r="N31" s="20">
        <v>2623</v>
      </c>
      <c r="O31" s="20">
        <v>0</v>
      </c>
      <c r="P31" s="20">
        <v>574418</v>
      </c>
      <c r="Q31" s="20">
        <v>0</v>
      </c>
      <c r="R31" s="20">
        <v>0</v>
      </c>
      <c r="S31" s="20">
        <v>0</v>
      </c>
      <c r="T31" s="20">
        <v>0</v>
      </c>
      <c r="U31" s="20">
        <v>1075029</v>
      </c>
      <c r="V31" s="20">
        <v>1200750</v>
      </c>
      <c r="W31" s="20">
        <v>-125721</v>
      </c>
      <c r="X31" s="21">
        <v>-10.47</v>
      </c>
      <c r="Y31" s="22">
        <v>1601000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183548789</v>
      </c>
      <c r="D32" s="60">
        <f t="shared" si="5"/>
        <v>183548789</v>
      </c>
      <c r="E32" s="60">
        <f t="shared" si="5"/>
        <v>765611</v>
      </c>
      <c r="F32" s="60">
        <f t="shared" si="5"/>
        <v>7466672</v>
      </c>
      <c r="G32" s="60">
        <f t="shared" si="5"/>
        <v>3925089</v>
      </c>
      <c r="H32" s="60">
        <f t="shared" si="5"/>
        <v>12157372</v>
      </c>
      <c r="I32" s="60">
        <f t="shared" si="5"/>
        <v>6991597</v>
      </c>
      <c r="J32" s="60">
        <f t="shared" si="5"/>
        <v>6967290</v>
      </c>
      <c r="K32" s="60">
        <f t="shared" si="5"/>
        <v>14885346</v>
      </c>
      <c r="L32" s="60">
        <f t="shared" si="5"/>
        <v>28844233</v>
      </c>
      <c r="M32" s="60">
        <f t="shared" si="5"/>
        <v>650344</v>
      </c>
      <c r="N32" s="60">
        <f t="shared" si="5"/>
        <v>62204</v>
      </c>
      <c r="O32" s="60">
        <f t="shared" si="5"/>
        <v>0</v>
      </c>
      <c r="P32" s="60">
        <f t="shared" si="5"/>
        <v>712548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41714153</v>
      </c>
      <c r="V32" s="60">
        <f t="shared" si="5"/>
        <v>137661592</v>
      </c>
      <c r="W32" s="60">
        <f t="shared" si="5"/>
        <v>-95947439</v>
      </c>
      <c r="X32" s="61">
        <f>+IF(V32&lt;&gt;0,(W32/V32)*100,0)</f>
        <v>-69.69804547952634</v>
      </c>
      <c r="Y32" s="62">
        <f t="shared" si="5"/>
        <v>183548789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65304038</v>
      </c>
      <c r="C35" s="19">
        <v>30662000</v>
      </c>
      <c r="D35" s="20">
        <v>30662000</v>
      </c>
      <c r="E35" s="20">
        <v>108299001</v>
      </c>
      <c r="F35" s="20">
        <v>100398627</v>
      </c>
      <c r="G35" s="20">
        <v>77218558</v>
      </c>
      <c r="H35" s="20">
        <v>285916186</v>
      </c>
      <c r="I35" s="20">
        <v>65673825</v>
      </c>
      <c r="J35" s="20">
        <v>78366382</v>
      </c>
      <c r="K35" s="20">
        <v>95719065</v>
      </c>
      <c r="L35" s="20">
        <v>239759272</v>
      </c>
      <c r="M35" s="20">
        <v>91337265</v>
      </c>
      <c r="N35" s="20">
        <v>74307893</v>
      </c>
      <c r="O35" s="20">
        <v>0</v>
      </c>
      <c r="P35" s="20">
        <v>165645158</v>
      </c>
      <c r="Q35" s="20">
        <v>0</v>
      </c>
      <c r="R35" s="20">
        <v>0</v>
      </c>
      <c r="S35" s="20">
        <v>0</v>
      </c>
      <c r="T35" s="20">
        <v>0</v>
      </c>
      <c r="U35" s="20">
        <v>691320616</v>
      </c>
      <c r="V35" s="20">
        <v>22996500</v>
      </c>
      <c r="W35" s="20">
        <v>668324116</v>
      </c>
      <c r="X35" s="21">
        <v>2906.2</v>
      </c>
      <c r="Y35" s="22">
        <v>30662000</v>
      </c>
    </row>
    <row r="36" spans="1:25" ht="13.5">
      <c r="A36" s="18" t="s">
        <v>52</v>
      </c>
      <c r="B36" s="1">
        <v>437561813</v>
      </c>
      <c r="C36" s="19">
        <v>23194000</v>
      </c>
      <c r="D36" s="20">
        <v>23194000</v>
      </c>
      <c r="E36" s="20">
        <v>439812068</v>
      </c>
      <c r="F36" s="20">
        <v>447296276</v>
      </c>
      <c r="G36" s="20">
        <v>452502431</v>
      </c>
      <c r="H36" s="20">
        <v>1339610775</v>
      </c>
      <c r="I36" s="20">
        <v>455613467</v>
      </c>
      <c r="J36" s="20">
        <v>459901858</v>
      </c>
      <c r="K36" s="20">
        <v>473345772</v>
      </c>
      <c r="L36" s="20">
        <v>1388861097</v>
      </c>
      <c r="M36" s="20">
        <v>473951802</v>
      </c>
      <c r="N36" s="20">
        <v>476176483</v>
      </c>
      <c r="O36" s="20">
        <v>0</v>
      </c>
      <c r="P36" s="20">
        <v>950128285</v>
      </c>
      <c r="Q36" s="20">
        <v>0</v>
      </c>
      <c r="R36" s="20">
        <v>0</v>
      </c>
      <c r="S36" s="20">
        <v>0</v>
      </c>
      <c r="T36" s="20">
        <v>0</v>
      </c>
      <c r="U36" s="20">
        <v>3678600157</v>
      </c>
      <c r="V36" s="20">
        <v>17395500</v>
      </c>
      <c r="W36" s="20">
        <v>3661204657</v>
      </c>
      <c r="X36" s="21">
        <v>21046.85</v>
      </c>
      <c r="Y36" s="22">
        <v>23194000</v>
      </c>
    </row>
    <row r="37" spans="1:25" ht="13.5">
      <c r="A37" s="18" t="s">
        <v>53</v>
      </c>
      <c r="B37" s="1">
        <v>63701346</v>
      </c>
      <c r="C37" s="19">
        <v>31769000</v>
      </c>
      <c r="D37" s="20">
        <v>31769000</v>
      </c>
      <c r="E37" s="20">
        <v>47743963</v>
      </c>
      <c r="F37" s="20">
        <v>51526886</v>
      </c>
      <c r="G37" s="20">
        <v>41797807</v>
      </c>
      <c r="H37" s="20">
        <v>141068656</v>
      </c>
      <c r="I37" s="20">
        <v>39723193</v>
      </c>
      <c r="J37" s="20">
        <v>66661087</v>
      </c>
      <c r="K37" s="20">
        <v>51153224</v>
      </c>
      <c r="L37" s="20">
        <v>157537504</v>
      </c>
      <c r="M37" s="20">
        <v>53727418</v>
      </c>
      <c r="N37" s="20">
        <v>51950044</v>
      </c>
      <c r="O37" s="20">
        <v>0</v>
      </c>
      <c r="P37" s="20">
        <v>105677462</v>
      </c>
      <c r="Q37" s="20">
        <v>0</v>
      </c>
      <c r="R37" s="20">
        <v>0</v>
      </c>
      <c r="S37" s="20">
        <v>0</v>
      </c>
      <c r="T37" s="20">
        <v>0</v>
      </c>
      <c r="U37" s="20">
        <v>404283622</v>
      </c>
      <c r="V37" s="20">
        <v>23826750</v>
      </c>
      <c r="W37" s="20">
        <v>380456872</v>
      </c>
      <c r="X37" s="21">
        <v>1596.76</v>
      </c>
      <c r="Y37" s="22">
        <v>31769000</v>
      </c>
    </row>
    <row r="38" spans="1:25" ht="13.5">
      <c r="A38" s="18" t="s">
        <v>54</v>
      </c>
      <c r="B38" s="1">
        <v>20814708</v>
      </c>
      <c r="C38" s="19">
        <v>7914000</v>
      </c>
      <c r="D38" s="20">
        <v>7914000</v>
      </c>
      <c r="E38" s="20">
        <v>20814708</v>
      </c>
      <c r="F38" s="20">
        <v>20814708</v>
      </c>
      <c r="G38" s="20">
        <v>16823231</v>
      </c>
      <c r="H38" s="20">
        <v>58452647</v>
      </c>
      <c r="I38" s="20">
        <v>16823231</v>
      </c>
      <c r="J38" s="20">
        <v>16823231</v>
      </c>
      <c r="K38" s="20">
        <v>16823231</v>
      </c>
      <c r="L38" s="20">
        <v>50469693</v>
      </c>
      <c r="M38" s="20">
        <v>16823231</v>
      </c>
      <c r="N38" s="20">
        <v>18152235</v>
      </c>
      <c r="O38" s="20">
        <v>0</v>
      </c>
      <c r="P38" s="20">
        <v>34975466</v>
      </c>
      <c r="Q38" s="20">
        <v>0</v>
      </c>
      <c r="R38" s="20">
        <v>0</v>
      </c>
      <c r="S38" s="20">
        <v>0</v>
      </c>
      <c r="T38" s="20">
        <v>0</v>
      </c>
      <c r="U38" s="20">
        <v>143897806</v>
      </c>
      <c r="V38" s="20">
        <v>5935500</v>
      </c>
      <c r="W38" s="20">
        <v>137962306</v>
      </c>
      <c r="X38" s="21">
        <v>2324.36</v>
      </c>
      <c r="Y38" s="22">
        <v>7914000</v>
      </c>
    </row>
    <row r="39" spans="1:25" ht="13.5">
      <c r="A39" s="18" t="s">
        <v>55</v>
      </c>
      <c r="B39" s="1">
        <v>418349797</v>
      </c>
      <c r="C39" s="19">
        <v>14173000</v>
      </c>
      <c r="D39" s="20">
        <v>14173000</v>
      </c>
      <c r="E39" s="20">
        <v>479552398</v>
      </c>
      <c r="F39" s="20">
        <v>475353309</v>
      </c>
      <c r="G39" s="20">
        <v>471099951</v>
      </c>
      <c r="H39" s="20">
        <v>1426005658</v>
      </c>
      <c r="I39" s="20">
        <v>464740868</v>
      </c>
      <c r="J39" s="20">
        <v>454783922</v>
      </c>
      <c r="K39" s="20">
        <v>501088382</v>
      </c>
      <c r="L39" s="20">
        <v>1420613172</v>
      </c>
      <c r="M39" s="20">
        <v>494738418</v>
      </c>
      <c r="N39" s="20">
        <v>480382097</v>
      </c>
      <c r="O39" s="20">
        <v>0</v>
      </c>
      <c r="P39" s="20">
        <v>975120515</v>
      </c>
      <c r="Q39" s="20">
        <v>0</v>
      </c>
      <c r="R39" s="20">
        <v>0</v>
      </c>
      <c r="S39" s="20">
        <v>0</v>
      </c>
      <c r="T39" s="20">
        <v>0</v>
      </c>
      <c r="U39" s="20">
        <v>3821739345</v>
      </c>
      <c r="V39" s="20">
        <v>10629750</v>
      </c>
      <c r="W39" s="20">
        <v>3811109595</v>
      </c>
      <c r="X39" s="21">
        <v>35853.24</v>
      </c>
      <c r="Y39" s="22">
        <v>14173000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310623673</v>
      </c>
      <c r="C42" s="19">
        <v>191812008</v>
      </c>
      <c r="D42" s="20">
        <v>191812008</v>
      </c>
      <c r="E42" s="20">
        <v>68058672</v>
      </c>
      <c r="F42" s="20">
        <v>5776917</v>
      </c>
      <c r="G42" s="20">
        <v>-4755388</v>
      </c>
      <c r="H42" s="20">
        <v>69080201</v>
      </c>
      <c r="I42" s="20">
        <v>-6990244</v>
      </c>
      <c r="J42" s="20">
        <v>21656533</v>
      </c>
      <c r="K42" s="20">
        <v>37038648</v>
      </c>
      <c r="L42" s="20">
        <v>51704937</v>
      </c>
      <c r="M42" s="20">
        <v>5808368</v>
      </c>
      <c r="N42" s="20">
        <v>-9572897</v>
      </c>
      <c r="O42" s="20">
        <v>0</v>
      </c>
      <c r="P42" s="20">
        <v>-3764529</v>
      </c>
      <c r="Q42" s="20">
        <v>0</v>
      </c>
      <c r="R42" s="20">
        <v>0</v>
      </c>
      <c r="S42" s="20">
        <v>0</v>
      </c>
      <c r="T42" s="20">
        <v>0</v>
      </c>
      <c r="U42" s="20">
        <v>117020609</v>
      </c>
      <c r="V42" s="20">
        <v>143859006</v>
      </c>
      <c r="W42" s="20">
        <v>-26838397</v>
      </c>
      <c r="X42" s="21">
        <v>-18.66</v>
      </c>
      <c r="Y42" s="22">
        <v>191812008</v>
      </c>
    </row>
    <row r="43" spans="1:25" ht="13.5">
      <c r="A43" s="18" t="s">
        <v>58</v>
      </c>
      <c r="B43" s="1">
        <v>-325487829</v>
      </c>
      <c r="C43" s="19">
        <v>-56340000</v>
      </c>
      <c r="D43" s="20">
        <v>-56340000</v>
      </c>
      <c r="E43" s="20">
        <v>-26171655</v>
      </c>
      <c r="F43" s="20">
        <v>-24747660</v>
      </c>
      <c r="G43" s="20">
        <v>-21142626</v>
      </c>
      <c r="H43" s="20">
        <v>-72061941</v>
      </c>
      <c r="I43" s="20">
        <v>-5656928</v>
      </c>
      <c r="J43" s="20">
        <v>-132416</v>
      </c>
      <c r="K43" s="20">
        <v>-14869994</v>
      </c>
      <c r="L43" s="20">
        <v>-20659338</v>
      </c>
      <c r="M43" s="20">
        <v>-559812</v>
      </c>
      <c r="N43" s="20">
        <v>-214247</v>
      </c>
      <c r="O43" s="20">
        <v>0</v>
      </c>
      <c r="P43" s="20">
        <v>-774059</v>
      </c>
      <c r="Q43" s="20">
        <v>0</v>
      </c>
      <c r="R43" s="20">
        <v>0</v>
      </c>
      <c r="S43" s="20">
        <v>0</v>
      </c>
      <c r="T43" s="20">
        <v>0</v>
      </c>
      <c r="U43" s="20">
        <v>-93495338</v>
      </c>
      <c r="V43" s="20">
        <v>-42255000</v>
      </c>
      <c r="W43" s="20">
        <v>-51240338</v>
      </c>
      <c r="X43" s="21">
        <v>121.26</v>
      </c>
      <c r="Y43" s="22">
        <v>-56340000</v>
      </c>
    </row>
    <row r="44" spans="1:25" ht="13.5">
      <c r="A44" s="18" t="s">
        <v>59</v>
      </c>
      <c r="B44" s="1">
        <v>-1141110</v>
      </c>
      <c r="C44" s="19">
        <v>-834996</v>
      </c>
      <c r="D44" s="20">
        <v>-834996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-626247</v>
      </c>
      <c r="W44" s="20">
        <v>626247</v>
      </c>
      <c r="X44" s="21">
        <v>-100</v>
      </c>
      <c r="Y44" s="22">
        <v>-834996</v>
      </c>
    </row>
    <row r="45" spans="1:25" ht="13.5">
      <c r="A45" s="30" t="s">
        <v>60</v>
      </c>
      <c r="B45" s="2">
        <v>-3766449</v>
      </c>
      <c r="C45" s="59">
        <v>134637012</v>
      </c>
      <c r="D45" s="60">
        <v>134637012</v>
      </c>
      <c r="E45" s="60">
        <v>51344546</v>
      </c>
      <c r="F45" s="60">
        <v>32373803</v>
      </c>
      <c r="G45" s="60">
        <v>6475789</v>
      </c>
      <c r="H45" s="60">
        <v>6475789</v>
      </c>
      <c r="I45" s="60">
        <v>-6171383</v>
      </c>
      <c r="J45" s="60">
        <v>15352734</v>
      </c>
      <c r="K45" s="60">
        <v>37521388</v>
      </c>
      <c r="L45" s="60">
        <v>37521388</v>
      </c>
      <c r="M45" s="60">
        <v>42769944</v>
      </c>
      <c r="N45" s="60">
        <v>32982800</v>
      </c>
      <c r="O45" s="60">
        <v>32982800</v>
      </c>
      <c r="P45" s="60">
        <v>32982800</v>
      </c>
      <c r="Q45" s="60">
        <v>0</v>
      </c>
      <c r="R45" s="60">
        <v>0</v>
      </c>
      <c r="S45" s="60">
        <v>0</v>
      </c>
      <c r="T45" s="60">
        <v>0</v>
      </c>
      <c r="U45" s="60">
        <v>32982800</v>
      </c>
      <c r="V45" s="60">
        <v>100977759</v>
      </c>
      <c r="W45" s="60">
        <v>-67994959</v>
      </c>
      <c r="X45" s="61">
        <v>-67.34</v>
      </c>
      <c r="Y45" s="62">
        <v>134637012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61112271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61112271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3169019</v>
      </c>
      <c r="C5" s="19">
        <v>4612719</v>
      </c>
      <c r="D5" s="20">
        <v>4612719</v>
      </c>
      <c r="E5" s="20">
        <v>230870</v>
      </c>
      <c r="F5" s="20">
        <v>-230870</v>
      </c>
      <c r="G5" s="20">
        <v>230870</v>
      </c>
      <c r="H5" s="20">
        <v>230870</v>
      </c>
      <c r="I5" s="20">
        <v>272520</v>
      </c>
      <c r="J5" s="20">
        <v>189535</v>
      </c>
      <c r="K5" s="20">
        <v>231013</v>
      </c>
      <c r="L5" s="20">
        <v>693068</v>
      </c>
      <c r="M5" s="20">
        <v>229635</v>
      </c>
      <c r="N5" s="20">
        <v>-223437</v>
      </c>
      <c r="O5" s="20">
        <v>220719</v>
      </c>
      <c r="P5" s="20">
        <v>226917</v>
      </c>
      <c r="Q5" s="20">
        <v>0</v>
      </c>
      <c r="R5" s="20">
        <v>0</v>
      </c>
      <c r="S5" s="20">
        <v>0</v>
      </c>
      <c r="T5" s="20">
        <v>0</v>
      </c>
      <c r="U5" s="20">
        <v>1150855</v>
      </c>
      <c r="V5" s="20">
        <v>3459539</v>
      </c>
      <c r="W5" s="20">
        <v>-2308684</v>
      </c>
      <c r="X5" s="21">
        <v>-66.73</v>
      </c>
      <c r="Y5" s="22">
        <v>4612719</v>
      </c>
    </row>
    <row r="6" spans="1:25" ht="13.5">
      <c r="A6" s="18" t="s">
        <v>31</v>
      </c>
      <c r="B6" s="1">
        <v>26299415</v>
      </c>
      <c r="C6" s="19">
        <v>37250109</v>
      </c>
      <c r="D6" s="20">
        <v>37250109</v>
      </c>
      <c r="E6" s="20">
        <v>11143452</v>
      </c>
      <c r="F6" s="20">
        <v>4469126</v>
      </c>
      <c r="G6" s="20">
        <v>3130048</v>
      </c>
      <c r="H6" s="20">
        <v>18742626</v>
      </c>
      <c r="I6" s="20">
        <v>3145519</v>
      </c>
      <c r="J6" s="20">
        <v>3206834</v>
      </c>
      <c r="K6" s="20">
        <v>2916314</v>
      </c>
      <c r="L6" s="20">
        <v>9268667</v>
      </c>
      <c r="M6" s="20">
        <v>7472331</v>
      </c>
      <c r="N6" s="20">
        <v>1561536</v>
      </c>
      <c r="O6" s="20">
        <v>2445033</v>
      </c>
      <c r="P6" s="20">
        <v>11478900</v>
      </c>
      <c r="Q6" s="20">
        <v>0</v>
      </c>
      <c r="R6" s="20">
        <v>0</v>
      </c>
      <c r="S6" s="20">
        <v>0</v>
      </c>
      <c r="T6" s="20">
        <v>0</v>
      </c>
      <c r="U6" s="20">
        <v>39490193</v>
      </c>
      <c r="V6" s="20">
        <v>27937582</v>
      </c>
      <c r="W6" s="20">
        <v>11552611</v>
      </c>
      <c r="X6" s="21">
        <v>41.35</v>
      </c>
      <c r="Y6" s="22">
        <v>37250109</v>
      </c>
    </row>
    <row r="7" spans="1:25" ht="13.5">
      <c r="A7" s="18" t="s">
        <v>32</v>
      </c>
      <c r="B7" s="1">
        <v>500644</v>
      </c>
      <c r="C7" s="19">
        <v>120000</v>
      </c>
      <c r="D7" s="20">
        <v>120000</v>
      </c>
      <c r="E7" s="20">
        <v>9967</v>
      </c>
      <c r="F7" s="20">
        <v>-20397</v>
      </c>
      <c r="G7" s="20">
        <v>10301</v>
      </c>
      <c r="H7" s="20">
        <v>-129</v>
      </c>
      <c r="I7" s="20">
        <v>8347</v>
      </c>
      <c r="J7" s="20">
        <v>6050</v>
      </c>
      <c r="K7" s="20">
        <v>5640</v>
      </c>
      <c r="L7" s="20">
        <v>20037</v>
      </c>
      <c r="M7" s="20">
        <v>4170</v>
      </c>
      <c r="N7" s="20">
        <v>-5826</v>
      </c>
      <c r="O7" s="20">
        <v>6903</v>
      </c>
      <c r="P7" s="20">
        <v>5247</v>
      </c>
      <c r="Q7" s="20">
        <v>0</v>
      </c>
      <c r="R7" s="20">
        <v>0</v>
      </c>
      <c r="S7" s="20">
        <v>0</v>
      </c>
      <c r="T7" s="20">
        <v>0</v>
      </c>
      <c r="U7" s="20">
        <v>25155</v>
      </c>
      <c r="V7" s="20">
        <v>90000</v>
      </c>
      <c r="W7" s="20">
        <v>-64845</v>
      </c>
      <c r="X7" s="21">
        <v>-72.05</v>
      </c>
      <c r="Y7" s="22">
        <v>120000</v>
      </c>
    </row>
    <row r="8" spans="1:25" ht="13.5">
      <c r="A8" s="18" t="s">
        <v>33</v>
      </c>
      <c r="B8" s="1">
        <v>46305071</v>
      </c>
      <c r="C8" s="19">
        <v>40017400</v>
      </c>
      <c r="D8" s="20">
        <v>40017400</v>
      </c>
      <c r="E8" s="20">
        <v>15693276</v>
      </c>
      <c r="F8" s="20">
        <v>-750000</v>
      </c>
      <c r="G8" s="20">
        <v>0</v>
      </c>
      <c r="H8" s="20">
        <v>14943276</v>
      </c>
      <c r="I8" s="20">
        <v>0</v>
      </c>
      <c r="J8" s="20">
        <v>505143</v>
      </c>
      <c r="K8" s="20">
        <v>11755000</v>
      </c>
      <c r="L8" s="20">
        <v>12260143</v>
      </c>
      <c r="M8" s="20">
        <v>0</v>
      </c>
      <c r="N8" s="20">
        <v>0</v>
      </c>
      <c r="O8" s="20">
        <v>13754026</v>
      </c>
      <c r="P8" s="20">
        <v>13754026</v>
      </c>
      <c r="Q8" s="20">
        <v>0</v>
      </c>
      <c r="R8" s="20">
        <v>0</v>
      </c>
      <c r="S8" s="20">
        <v>0</v>
      </c>
      <c r="T8" s="20">
        <v>0</v>
      </c>
      <c r="U8" s="20">
        <v>40957445</v>
      </c>
      <c r="V8" s="20">
        <v>30013050</v>
      </c>
      <c r="W8" s="20">
        <v>10944395</v>
      </c>
      <c r="X8" s="21">
        <v>36.47</v>
      </c>
      <c r="Y8" s="22">
        <v>40017400</v>
      </c>
    </row>
    <row r="9" spans="1:25" ht="13.5">
      <c r="A9" s="18" t="s">
        <v>34</v>
      </c>
      <c r="B9" s="1">
        <v>7954902</v>
      </c>
      <c r="C9" s="19">
        <v>9519460</v>
      </c>
      <c r="D9" s="20">
        <v>9519460</v>
      </c>
      <c r="E9" s="20">
        <v>98239</v>
      </c>
      <c r="F9" s="20">
        <v>-689349</v>
      </c>
      <c r="G9" s="20">
        <v>604260</v>
      </c>
      <c r="H9" s="20">
        <v>13150</v>
      </c>
      <c r="I9" s="20">
        <v>758252</v>
      </c>
      <c r="J9" s="20">
        <v>552197</v>
      </c>
      <c r="K9" s="20">
        <v>147239</v>
      </c>
      <c r="L9" s="20">
        <v>1457688</v>
      </c>
      <c r="M9" s="20">
        <v>561534</v>
      </c>
      <c r="N9" s="20">
        <v>-212293</v>
      </c>
      <c r="O9" s="20">
        <v>590700</v>
      </c>
      <c r="P9" s="20">
        <v>939941</v>
      </c>
      <c r="Q9" s="20">
        <v>0</v>
      </c>
      <c r="R9" s="20">
        <v>0</v>
      </c>
      <c r="S9" s="20">
        <v>0</v>
      </c>
      <c r="T9" s="20">
        <v>0</v>
      </c>
      <c r="U9" s="20">
        <v>2410779</v>
      </c>
      <c r="V9" s="20">
        <v>7139595</v>
      </c>
      <c r="W9" s="20">
        <v>-4728816</v>
      </c>
      <c r="X9" s="21">
        <v>-66.23</v>
      </c>
      <c r="Y9" s="22">
        <v>9519460</v>
      </c>
    </row>
    <row r="10" spans="1:25" ht="25.5">
      <c r="A10" s="23" t="s">
        <v>98</v>
      </c>
      <c r="B10" s="24">
        <f>SUM(B5:B9)</f>
        <v>84229051</v>
      </c>
      <c r="C10" s="25">
        <f aca="true" t="shared" si="0" ref="C10:Y10">SUM(C5:C9)</f>
        <v>91519688</v>
      </c>
      <c r="D10" s="26">
        <f t="shared" si="0"/>
        <v>91519688</v>
      </c>
      <c r="E10" s="26">
        <f t="shared" si="0"/>
        <v>27175804</v>
      </c>
      <c r="F10" s="26">
        <f t="shared" si="0"/>
        <v>2778510</v>
      </c>
      <c r="G10" s="26">
        <f t="shared" si="0"/>
        <v>3975479</v>
      </c>
      <c r="H10" s="26">
        <f t="shared" si="0"/>
        <v>33929793</v>
      </c>
      <c r="I10" s="26">
        <f t="shared" si="0"/>
        <v>4184638</v>
      </c>
      <c r="J10" s="26">
        <f t="shared" si="0"/>
        <v>4459759</v>
      </c>
      <c r="K10" s="26">
        <f t="shared" si="0"/>
        <v>15055206</v>
      </c>
      <c r="L10" s="26">
        <f t="shared" si="0"/>
        <v>23699603</v>
      </c>
      <c r="M10" s="26">
        <f t="shared" si="0"/>
        <v>8267670</v>
      </c>
      <c r="N10" s="26">
        <f t="shared" si="0"/>
        <v>1119980</v>
      </c>
      <c r="O10" s="26">
        <f t="shared" si="0"/>
        <v>17017381</v>
      </c>
      <c r="P10" s="26">
        <f t="shared" si="0"/>
        <v>26405031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84034427</v>
      </c>
      <c r="V10" s="26">
        <f t="shared" si="0"/>
        <v>68639766</v>
      </c>
      <c r="W10" s="26">
        <f t="shared" si="0"/>
        <v>15394661</v>
      </c>
      <c r="X10" s="27">
        <f>+IF(V10&lt;&gt;0,(W10/V10)*100,0)</f>
        <v>22.42819563225201</v>
      </c>
      <c r="Y10" s="28">
        <f t="shared" si="0"/>
        <v>91519688</v>
      </c>
    </row>
    <row r="11" spans="1:25" ht="13.5">
      <c r="A11" s="18" t="s">
        <v>35</v>
      </c>
      <c r="B11" s="1">
        <v>22599512</v>
      </c>
      <c r="C11" s="19">
        <v>30967569</v>
      </c>
      <c r="D11" s="20">
        <v>30967569</v>
      </c>
      <c r="E11" s="20">
        <v>1867616</v>
      </c>
      <c r="F11" s="20">
        <v>1894123</v>
      </c>
      <c r="G11" s="20">
        <v>1888804</v>
      </c>
      <c r="H11" s="20">
        <v>5650543</v>
      </c>
      <c r="I11" s="20">
        <v>2054143</v>
      </c>
      <c r="J11" s="20">
        <v>2002058</v>
      </c>
      <c r="K11" s="20">
        <v>2085988</v>
      </c>
      <c r="L11" s="20">
        <v>6142189</v>
      </c>
      <c r="M11" s="20">
        <v>1904318</v>
      </c>
      <c r="N11" s="20">
        <v>1980496</v>
      </c>
      <c r="O11" s="20">
        <v>1925918</v>
      </c>
      <c r="P11" s="20">
        <v>5810732</v>
      </c>
      <c r="Q11" s="20">
        <v>0</v>
      </c>
      <c r="R11" s="20">
        <v>0</v>
      </c>
      <c r="S11" s="20">
        <v>0</v>
      </c>
      <c r="T11" s="20">
        <v>0</v>
      </c>
      <c r="U11" s="20">
        <v>17603464</v>
      </c>
      <c r="V11" s="20">
        <v>23225677</v>
      </c>
      <c r="W11" s="20">
        <v>-5622213</v>
      </c>
      <c r="X11" s="21">
        <v>-24.21</v>
      </c>
      <c r="Y11" s="22">
        <v>30967569</v>
      </c>
    </row>
    <row r="12" spans="1:25" ht="13.5">
      <c r="A12" s="18" t="s">
        <v>36</v>
      </c>
      <c r="B12" s="1">
        <v>2047050</v>
      </c>
      <c r="C12" s="19">
        <v>2660883</v>
      </c>
      <c r="D12" s="20">
        <v>2660883</v>
      </c>
      <c r="E12" s="20">
        <v>170665</v>
      </c>
      <c r="F12" s="20">
        <v>169660</v>
      </c>
      <c r="G12" s="20">
        <v>169660</v>
      </c>
      <c r="H12" s="20">
        <v>509985</v>
      </c>
      <c r="I12" s="20">
        <v>169660</v>
      </c>
      <c r="J12" s="20">
        <v>169660</v>
      </c>
      <c r="K12" s="20">
        <v>169660</v>
      </c>
      <c r="L12" s="20">
        <v>508980</v>
      </c>
      <c r="M12" s="20">
        <v>229041</v>
      </c>
      <c r="N12" s="20">
        <v>178143</v>
      </c>
      <c r="O12" s="20">
        <v>178143</v>
      </c>
      <c r="P12" s="20">
        <v>585327</v>
      </c>
      <c r="Q12" s="20">
        <v>0</v>
      </c>
      <c r="R12" s="20">
        <v>0</v>
      </c>
      <c r="S12" s="20">
        <v>0</v>
      </c>
      <c r="T12" s="20">
        <v>0</v>
      </c>
      <c r="U12" s="20">
        <v>1604292</v>
      </c>
      <c r="V12" s="20">
        <v>1995662</v>
      </c>
      <c r="W12" s="20">
        <v>-391370</v>
      </c>
      <c r="X12" s="21">
        <v>-19.61</v>
      </c>
      <c r="Y12" s="22">
        <v>2660883</v>
      </c>
    </row>
    <row r="13" spans="1:25" ht="13.5">
      <c r="A13" s="18" t="s">
        <v>99</v>
      </c>
      <c r="B13" s="1">
        <v>4127627</v>
      </c>
      <c r="C13" s="19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0</v>
      </c>
      <c r="Y13" s="22">
        <v>0</v>
      </c>
    </row>
    <row r="14" spans="1:25" ht="13.5">
      <c r="A14" s="18" t="s">
        <v>37</v>
      </c>
      <c r="B14" s="1">
        <v>3284943</v>
      </c>
      <c r="C14" s="19">
        <v>3172773</v>
      </c>
      <c r="D14" s="20">
        <v>3172773</v>
      </c>
      <c r="E14" s="20">
        <v>0</v>
      </c>
      <c r="F14" s="20">
        <v>1979</v>
      </c>
      <c r="G14" s="20">
        <v>0</v>
      </c>
      <c r="H14" s="20">
        <v>1979</v>
      </c>
      <c r="I14" s="20">
        <v>-1979</v>
      </c>
      <c r="J14" s="20">
        <v>0</v>
      </c>
      <c r="K14" s="20">
        <v>1464997</v>
      </c>
      <c r="L14" s="20">
        <v>1463018</v>
      </c>
      <c r="M14" s="20">
        <v>0</v>
      </c>
      <c r="N14" s="20">
        <v>0</v>
      </c>
      <c r="O14" s="20">
        <v>108202</v>
      </c>
      <c r="P14" s="20">
        <v>108202</v>
      </c>
      <c r="Q14" s="20">
        <v>0</v>
      </c>
      <c r="R14" s="20">
        <v>0</v>
      </c>
      <c r="S14" s="20">
        <v>0</v>
      </c>
      <c r="T14" s="20">
        <v>0</v>
      </c>
      <c r="U14" s="20">
        <v>1573199</v>
      </c>
      <c r="V14" s="20">
        <v>2379580</v>
      </c>
      <c r="W14" s="20">
        <v>-806381</v>
      </c>
      <c r="X14" s="21">
        <v>-33.89</v>
      </c>
      <c r="Y14" s="22">
        <v>3172773</v>
      </c>
    </row>
    <row r="15" spans="1:25" ht="13.5">
      <c r="A15" s="18" t="s">
        <v>38</v>
      </c>
      <c r="B15" s="1">
        <v>15078523</v>
      </c>
      <c r="C15" s="19">
        <v>16591431</v>
      </c>
      <c r="D15" s="20">
        <v>16591431</v>
      </c>
      <c r="E15" s="20">
        <v>2469</v>
      </c>
      <c r="F15" s="20">
        <v>2859846</v>
      </c>
      <c r="G15" s="20">
        <v>2775641</v>
      </c>
      <c r="H15" s="20">
        <v>5637956</v>
      </c>
      <c r="I15" s="20">
        <v>20410</v>
      </c>
      <c r="J15" s="20">
        <v>0</v>
      </c>
      <c r="K15" s="20">
        <v>19341</v>
      </c>
      <c r="L15" s="20">
        <v>39751</v>
      </c>
      <c r="M15" s="20">
        <v>3044956</v>
      </c>
      <c r="N15" s="20">
        <v>20845</v>
      </c>
      <c r="O15" s="20">
        <v>1359165</v>
      </c>
      <c r="P15" s="20">
        <v>4424966</v>
      </c>
      <c r="Q15" s="20">
        <v>0</v>
      </c>
      <c r="R15" s="20">
        <v>0</v>
      </c>
      <c r="S15" s="20">
        <v>0</v>
      </c>
      <c r="T15" s="20">
        <v>0</v>
      </c>
      <c r="U15" s="20">
        <v>10102673</v>
      </c>
      <c r="V15" s="20">
        <v>12443573</v>
      </c>
      <c r="W15" s="20">
        <v>-2340900</v>
      </c>
      <c r="X15" s="21">
        <v>-18.81</v>
      </c>
      <c r="Y15" s="22">
        <v>16591431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41608531</v>
      </c>
      <c r="C17" s="19">
        <v>38045259</v>
      </c>
      <c r="D17" s="20">
        <v>38045259</v>
      </c>
      <c r="E17" s="20">
        <v>1719596</v>
      </c>
      <c r="F17" s="20">
        <v>2938804</v>
      </c>
      <c r="G17" s="20">
        <v>2880269</v>
      </c>
      <c r="H17" s="20">
        <v>7538669</v>
      </c>
      <c r="I17" s="20">
        <v>2562177</v>
      </c>
      <c r="J17" s="20">
        <v>2789564</v>
      </c>
      <c r="K17" s="20">
        <v>3760654</v>
      </c>
      <c r="L17" s="20">
        <v>9112395</v>
      </c>
      <c r="M17" s="20">
        <v>2576932</v>
      </c>
      <c r="N17" s="20">
        <v>2601536</v>
      </c>
      <c r="O17" s="20">
        <v>3270990</v>
      </c>
      <c r="P17" s="20">
        <v>8449458</v>
      </c>
      <c r="Q17" s="20">
        <v>0</v>
      </c>
      <c r="R17" s="20">
        <v>0</v>
      </c>
      <c r="S17" s="20">
        <v>0</v>
      </c>
      <c r="T17" s="20">
        <v>0</v>
      </c>
      <c r="U17" s="20">
        <v>25100522</v>
      </c>
      <c r="V17" s="20">
        <v>28533944</v>
      </c>
      <c r="W17" s="20">
        <v>-3433422</v>
      </c>
      <c r="X17" s="21">
        <v>-12.03</v>
      </c>
      <c r="Y17" s="22">
        <v>38045259</v>
      </c>
    </row>
    <row r="18" spans="1:25" ht="13.5">
      <c r="A18" s="30" t="s">
        <v>41</v>
      </c>
      <c r="B18" s="31">
        <f>SUM(B11:B17)</f>
        <v>88746186</v>
      </c>
      <c r="C18" s="32">
        <f aca="true" t="shared" si="1" ref="C18:Y18">SUM(C11:C17)</f>
        <v>91437915</v>
      </c>
      <c r="D18" s="33">
        <f t="shared" si="1"/>
        <v>91437915</v>
      </c>
      <c r="E18" s="33">
        <f t="shared" si="1"/>
        <v>3760346</v>
      </c>
      <c r="F18" s="33">
        <f t="shared" si="1"/>
        <v>7864412</v>
      </c>
      <c r="G18" s="33">
        <f t="shared" si="1"/>
        <v>7714374</v>
      </c>
      <c r="H18" s="33">
        <f t="shared" si="1"/>
        <v>19339132</v>
      </c>
      <c r="I18" s="33">
        <f t="shared" si="1"/>
        <v>4804411</v>
      </c>
      <c r="J18" s="33">
        <f t="shared" si="1"/>
        <v>4961282</v>
      </c>
      <c r="K18" s="33">
        <f t="shared" si="1"/>
        <v>7500640</v>
      </c>
      <c r="L18" s="33">
        <f t="shared" si="1"/>
        <v>17266333</v>
      </c>
      <c r="M18" s="33">
        <f t="shared" si="1"/>
        <v>7755247</v>
      </c>
      <c r="N18" s="33">
        <f t="shared" si="1"/>
        <v>4781020</v>
      </c>
      <c r="O18" s="33">
        <f t="shared" si="1"/>
        <v>6842418</v>
      </c>
      <c r="P18" s="33">
        <f t="shared" si="1"/>
        <v>19378685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55984150</v>
      </c>
      <c r="V18" s="33">
        <f t="shared" si="1"/>
        <v>68578436</v>
      </c>
      <c r="W18" s="33">
        <f t="shared" si="1"/>
        <v>-12594286</v>
      </c>
      <c r="X18" s="27">
        <f>+IF(V18&lt;&gt;0,(W18/V18)*100,0)</f>
        <v>-18.364790354798995</v>
      </c>
      <c r="Y18" s="34">
        <f t="shared" si="1"/>
        <v>91437915</v>
      </c>
    </row>
    <row r="19" spans="1:25" ht="13.5">
      <c r="A19" s="30" t="s">
        <v>42</v>
      </c>
      <c r="B19" s="35">
        <f>+B10-B18</f>
        <v>-4517135</v>
      </c>
      <c r="C19" s="36">
        <f aca="true" t="shared" si="2" ref="C19:Y19">+C10-C18</f>
        <v>81773</v>
      </c>
      <c r="D19" s="37">
        <f t="shared" si="2"/>
        <v>81773</v>
      </c>
      <c r="E19" s="37">
        <f t="shared" si="2"/>
        <v>23415458</v>
      </c>
      <c r="F19" s="37">
        <f t="shared" si="2"/>
        <v>-5085902</v>
      </c>
      <c r="G19" s="37">
        <f t="shared" si="2"/>
        <v>-3738895</v>
      </c>
      <c r="H19" s="37">
        <f t="shared" si="2"/>
        <v>14590661</v>
      </c>
      <c r="I19" s="37">
        <f t="shared" si="2"/>
        <v>-619773</v>
      </c>
      <c r="J19" s="37">
        <f t="shared" si="2"/>
        <v>-501523</v>
      </c>
      <c r="K19" s="37">
        <f t="shared" si="2"/>
        <v>7554566</v>
      </c>
      <c r="L19" s="37">
        <f t="shared" si="2"/>
        <v>6433270</v>
      </c>
      <c r="M19" s="37">
        <f t="shared" si="2"/>
        <v>512423</v>
      </c>
      <c r="N19" s="37">
        <f t="shared" si="2"/>
        <v>-3661040</v>
      </c>
      <c r="O19" s="37">
        <f t="shared" si="2"/>
        <v>10174963</v>
      </c>
      <c r="P19" s="37">
        <f t="shared" si="2"/>
        <v>7026346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28050277</v>
      </c>
      <c r="V19" s="37">
        <f>IF(D10=D18,0,V10-V18)</f>
        <v>61330</v>
      </c>
      <c r="W19" s="37">
        <f t="shared" si="2"/>
        <v>27988947</v>
      </c>
      <c r="X19" s="38">
        <f>+IF(V19&lt;&gt;0,(W19/V19)*100,0)</f>
        <v>45636.632969183105</v>
      </c>
      <c r="Y19" s="39">
        <f t="shared" si="2"/>
        <v>81773</v>
      </c>
    </row>
    <row r="20" spans="1:25" ht="13.5">
      <c r="A20" s="18" t="s">
        <v>43</v>
      </c>
      <c r="B20" s="1">
        <v>0</v>
      </c>
      <c r="C20" s="19">
        <v>26271000</v>
      </c>
      <c r="D20" s="20">
        <v>26271000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19703250</v>
      </c>
      <c r="W20" s="20">
        <v>-19703250</v>
      </c>
      <c r="X20" s="21">
        <v>-100</v>
      </c>
      <c r="Y20" s="22">
        <v>26271000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-4517135</v>
      </c>
      <c r="C22" s="47">
        <f aca="true" t="shared" si="3" ref="C22:Y22">SUM(C19:C21)</f>
        <v>26352773</v>
      </c>
      <c r="D22" s="48">
        <f t="shared" si="3"/>
        <v>26352773</v>
      </c>
      <c r="E22" s="48">
        <f t="shared" si="3"/>
        <v>23415458</v>
      </c>
      <c r="F22" s="48">
        <f t="shared" si="3"/>
        <v>-5085902</v>
      </c>
      <c r="G22" s="48">
        <f t="shared" si="3"/>
        <v>-3738895</v>
      </c>
      <c r="H22" s="48">
        <f t="shared" si="3"/>
        <v>14590661</v>
      </c>
      <c r="I22" s="48">
        <f t="shared" si="3"/>
        <v>-619773</v>
      </c>
      <c r="J22" s="48">
        <f t="shared" si="3"/>
        <v>-501523</v>
      </c>
      <c r="K22" s="48">
        <f t="shared" si="3"/>
        <v>7554566</v>
      </c>
      <c r="L22" s="48">
        <f t="shared" si="3"/>
        <v>6433270</v>
      </c>
      <c r="M22" s="48">
        <f t="shared" si="3"/>
        <v>512423</v>
      </c>
      <c r="N22" s="48">
        <f t="shared" si="3"/>
        <v>-3661040</v>
      </c>
      <c r="O22" s="48">
        <f t="shared" si="3"/>
        <v>10174963</v>
      </c>
      <c r="P22" s="48">
        <f t="shared" si="3"/>
        <v>7026346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28050277</v>
      </c>
      <c r="V22" s="48">
        <f t="shared" si="3"/>
        <v>19764580</v>
      </c>
      <c r="W22" s="48">
        <f t="shared" si="3"/>
        <v>8285697</v>
      </c>
      <c r="X22" s="49">
        <f>+IF(V22&lt;&gt;0,(W22/V22)*100,0)</f>
        <v>41.921948252884704</v>
      </c>
      <c r="Y22" s="50">
        <f t="shared" si="3"/>
        <v>26352773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-4517135</v>
      </c>
      <c r="C24" s="36">
        <f aca="true" t="shared" si="4" ref="C24:Y24">SUM(C22:C23)</f>
        <v>26352773</v>
      </c>
      <c r="D24" s="37">
        <f t="shared" si="4"/>
        <v>26352773</v>
      </c>
      <c r="E24" s="37">
        <f t="shared" si="4"/>
        <v>23415458</v>
      </c>
      <c r="F24" s="37">
        <f t="shared" si="4"/>
        <v>-5085902</v>
      </c>
      <c r="G24" s="37">
        <f t="shared" si="4"/>
        <v>-3738895</v>
      </c>
      <c r="H24" s="37">
        <f t="shared" si="4"/>
        <v>14590661</v>
      </c>
      <c r="I24" s="37">
        <f t="shared" si="4"/>
        <v>-619773</v>
      </c>
      <c r="J24" s="37">
        <f t="shared" si="4"/>
        <v>-501523</v>
      </c>
      <c r="K24" s="37">
        <f t="shared" si="4"/>
        <v>7554566</v>
      </c>
      <c r="L24" s="37">
        <f t="shared" si="4"/>
        <v>6433270</v>
      </c>
      <c r="M24" s="37">
        <f t="shared" si="4"/>
        <v>512423</v>
      </c>
      <c r="N24" s="37">
        <f t="shared" si="4"/>
        <v>-3661040</v>
      </c>
      <c r="O24" s="37">
        <f t="shared" si="4"/>
        <v>10174963</v>
      </c>
      <c r="P24" s="37">
        <f t="shared" si="4"/>
        <v>7026346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28050277</v>
      </c>
      <c r="V24" s="37">
        <f t="shared" si="4"/>
        <v>19764580</v>
      </c>
      <c r="W24" s="37">
        <f t="shared" si="4"/>
        <v>8285697</v>
      </c>
      <c r="X24" s="38">
        <f>+IF(V24&lt;&gt;0,(W24/V24)*100,0)</f>
        <v>41.921948252884704</v>
      </c>
      <c r="Y24" s="39">
        <f t="shared" si="4"/>
        <v>26352773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16929442</v>
      </c>
      <c r="C27" s="59">
        <v>26270789</v>
      </c>
      <c r="D27" s="60">
        <v>26270789</v>
      </c>
      <c r="E27" s="60">
        <v>1718601</v>
      </c>
      <c r="F27" s="60">
        <v>5712097</v>
      </c>
      <c r="G27" s="60">
        <v>202782</v>
      </c>
      <c r="H27" s="60">
        <v>7633480</v>
      </c>
      <c r="I27" s="60">
        <v>2250104</v>
      </c>
      <c r="J27" s="60">
        <v>1814536</v>
      </c>
      <c r="K27" s="60">
        <v>443108</v>
      </c>
      <c r="L27" s="60">
        <v>4507748</v>
      </c>
      <c r="M27" s="60">
        <v>53564</v>
      </c>
      <c r="N27" s="60">
        <v>2128897</v>
      </c>
      <c r="O27" s="60">
        <v>2693484</v>
      </c>
      <c r="P27" s="60">
        <v>4875945</v>
      </c>
      <c r="Q27" s="60">
        <v>0</v>
      </c>
      <c r="R27" s="60">
        <v>0</v>
      </c>
      <c r="S27" s="60">
        <v>0</v>
      </c>
      <c r="T27" s="60">
        <v>0</v>
      </c>
      <c r="U27" s="60">
        <v>17017173</v>
      </c>
      <c r="V27" s="60">
        <v>19703092</v>
      </c>
      <c r="W27" s="60">
        <v>-2685919</v>
      </c>
      <c r="X27" s="61">
        <v>-13.63</v>
      </c>
      <c r="Y27" s="62">
        <v>26270789</v>
      </c>
    </row>
    <row r="28" spans="1:25" ht="13.5">
      <c r="A28" s="63" t="s">
        <v>43</v>
      </c>
      <c r="B28" s="1">
        <v>14217035</v>
      </c>
      <c r="C28" s="19">
        <v>21920058</v>
      </c>
      <c r="D28" s="20">
        <v>21920058</v>
      </c>
      <c r="E28" s="20">
        <v>1558545</v>
      </c>
      <c r="F28" s="20">
        <v>5712097</v>
      </c>
      <c r="G28" s="20">
        <v>0</v>
      </c>
      <c r="H28" s="20">
        <v>7270642</v>
      </c>
      <c r="I28" s="20">
        <v>2007963</v>
      </c>
      <c r="J28" s="20">
        <v>1613668</v>
      </c>
      <c r="K28" s="20">
        <v>443108</v>
      </c>
      <c r="L28" s="20">
        <v>4064739</v>
      </c>
      <c r="M28" s="20">
        <v>0</v>
      </c>
      <c r="N28" s="20">
        <v>2121402</v>
      </c>
      <c r="O28" s="20">
        <v>2680034</v>
      </c>
      <c r="P28" s="20">
        <v>4801436</v>
      </c>
      <c r="Q28" s="20">
        <v>0</v>
      </c>
      <c r="R28" s="20">
        <v>0</v>
      </c>
      <c r="S28" s="20">
        <v>0</v>
      </c>
      <c r="T28" s="20">
        <v>0</v>
      </c>
      <c r="U28" s="20">
        <v>16136817</v>
      </c>
      <c r="V28" s="20">
        <v>16440044</v>
      </c>
      <c r="W28" s="20">
        <v>-303227</v>
      </c>
      <c r="X28" s="21">
        <v>-1.84</v>
      </c>
      <c r="Y28" s="22">
        <v>21920058</v>
      </c>
    </row>
    <row r="29" spans="1:25" ht="13.5">
      <c r="A29" s="18" t="s">
        <v>103</v>
      </c>
      <c r="B29" s="1">
        <v>0</v>
      </c>
      <c r="C29" s="19">
        <v>4350731</v>
      </c>
      <c r="D29" s="20">
        <v>4350731</v>
      </c>
      <c r="E29" s="20">
        <v>1149774</v>
      </c>
      <c r="F29" s="20">
        <v>0</v>
      </c>
      <c r="G29" s="20">
        <v>0</v>
      </c>
      <c r="H29" s="20">
        <v>1149774</v>
      </c>
      <c r="I29" s="20">
        <v>239995</v>
      </c>
      <c r="J29" s="20">
        <v>0</v>
      </c>
      <c r="K29" s="20">
        <v>0</v>
      </c>
      <c r="L29" s="20">
        <v>239995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1389769</v>
      </c>
      <c r="V29" s="20">
        <v>3263048</v>
      </c>
      <c r="W29" s="20">
        <v>-1873279</v>
      </c>
      <c r="X29" s="21">
        <v>-57.41</v>
      </c>
      <c r="Y29" s="22">
        <v>4350731</v>
      </c>
    </row>
    <row r="30" spans="1:25" ht="13.5">
      <c r="A30" s="18" t="s">
        <v>47</v>
      </c>
      <c r="B30" s="1">
        <v>1443310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1269097</v>
      </c>
      <c r="C31" s="19">
        <v>0</v>
      </c>
      <c r="D31" s="20">
        <v>0</v>
      </c>
      <c r="E31" s="20">
        <v>115576</v>
      </c>
      <c r="F31" s="20">
        <v>0</v>
      </c>
      <c r="G31" s="20">
        <v>202782</v>
      </c>
      <c r="H31" s="20">
        <v>318358</v>
      </c>
      <c r="I31" s="20">
        <v>242141</v>
      </c>
      <c r="J31" s="20">
        <v>200868</v>
      </c>
      <c r="K31" s="20">
        <v>0</v>
      </c>
      <c r="L31" s="20">
        <v>443009</v>
      </c>
      <c r="M31" s="20">
        <v>53564</v>
      </c>
      <c r="N31" s="20">
        <v>7495</v>
      </c>
      <c r="O31" s="20">
        <v>13451</v>
      </c>
      <c r="P31" s="20">
        <v>74510</v>
      </c>
      <c r="Q31" s="20">
        <v>0</v>
      </c>
      <c r="R31" s="20">
        <v>0</v>
      </c>
      <c r="S31" s="20">
        <v>0</v>
      </c>
      <c r="T31" s="20">
        <v>0</v>
      </c>
      <c r="U31" s="20">
        <v>835877</v>
      </c>
      <c r="V31" s="20">
        <v>0</v>
      </c>
      <c r="W31" s="20">
        <v>835877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16929442</v>
      </c>
      <c r="C32" s="59">
        <f aca="true" t="shared" si="5" ref="C32:Y32">SUM(C28:C31)</f>
        <v>26270789</v>
      </c>
      <c r="D32" s="60">
        <f t="shared" si="5"/>
        <v>26270789</v>
      </c>
      <c r="E32" s="60">
        <f t="shared" si="5"/>
        <v>2823895</v>
      </c>
      <c r="F32" s="60">
        <f t="shared" si="5"/>
        <v>5712097</v>
      </c>
      <c r="G32" s="60">
        <f t="shared" si="5"/>
        <v>202782</v>
      </c>
      <c r="H32" s="60">
        <f t="shared" si="5"/>
        <v>8738774</v>
      </c>
      <c r="I32" s="60">
        <f t="shared" si="5"/>
        <v>2490099</v>
      </c>
      <c r="J32" s="60">
        <f t="shared" si="5"/>
        <v>1814536</v>
      </c>
      <c r="K32" s="60">
        <f t="shared" si="5"/>
        <v>443108</v>
      </c>
      <c r="L32" s="60">
        <f t="shared" si="5"/>
        <v>4747743</v>
      </c>
      <c r="M32" s="60">
        <f t="shared" si="5"/>
        <v>53564</v>
      </c>
      <c r="N32" s="60">
        <f t="shared" si="5"/>
        <v>2128897</v>
      </c>
      <c r="O32" s="60">
        <f t="shared" si="5"/>
        <v>2693485</v>
      </c>
      <c r="P32" s="60">
        <f t="shared" si="5"/>
        <v>4875946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18362463</v>
      </c>
      <c r="V32" s="60">
        <f t="shared" si="5"/>
        <v>19703092</v>
      </c>
      <c r="W32" s="60">
        <f t="shared" si="5"/>
        <v>-1340629</v>
      </c>
      <c r="X32" s="61">
        <f>+IF(V32&lt;&gt;0,(W32/V32)*100,0)</f>
        <v>-6.80415540870438</v>
      </c>
      <c r="Y32" s="62">
        <f t="shared" si="5"/>
        <v>26270789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0</v>
      </c>
      <c r="Y36" s="22">
        <v>0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20764834</v>
      </c>
      <c r="C42" s="19">
        <v>12045001</v>
      </c>
      <c r="D42" s="20">
        <v>12045001</v>
      </c>
      <c r="E42" s="20">
        <v>7965211</v>
      </c>
      <c r="F42" s="20">
        <v>19840696</v>
      </c>
      <c r="G42" s="20">
        <v>-13522190</v>
      </c>
      <c r="H42" s="20">
        <v>14283717</v>
      </c>
      <c r="I42" s="20">
        <v>3743471</v>
      </c>
      <c r="J42" s="20">
        <v>95098</v>
      </c>
      <c r="K42" s="20">
        <v>0</v>
      </c>
      <c r="L42" s="20">
        <v>3838569</v>
      </c>
      <c r="M42" s="20">
        <v>-3346837</v>
      </c>
      <c r="N42" s="20">
        <v>3142389</v>
      </c>
      <c r="O42" s="20">
        <v>11650041</v>
      </c>
      <c r="P42" s="20">
        <v>11445593</v>
      </c>
      <c r="Q42" s="20">
        <v>0</v>
      </c>
      <c r="R42" s="20">
        <v>0</v>
      </c>
      <c r="S42" s="20">
        <v>0</v>
      </c>
      <c r="T42" s="20">
        <v>0</v>
      </c>
      <c r="U42" s="20">
        <v>29567879</v>
      </c>
      <c r="V42" s="20">
        <v>21338605</v>
      </c>
      <c r="W42" s="20">
        <v>8229274</v>
      </c>
      <c r="X42" s="21">
        <v>38.57</v>
      </c>
      <c r="Y42" s="22">
        <v>12045001</v>
      </c>
    </row>
    <row r="43" spans="1:25" ht="13.5">
      <c r="A43" s="18" t="s">
        <v>58</v>
      </c>
      <c r="B43" s="1">
        <v>-16977026</v>
      </c>
      <c r="C43" s="19">
        <v>-20903564</v>
      </c>
      <c r="D43" s="20">
        <v>-20903564</v>
      </c>
      <c r="E43" s="20">
        <v>-1734526</v>
      </c>
      <c r="F43" s="20">
        <v>-11786572</v>
      </c>
      <c r="G43" s="20">
        <v>-24686</v>
      </c>
      <c r="H43" s="20">
        <v>-13545784</v>
      </c>
      <c r="I43" s="20">
        <v>-2494165</v>
      </c>
      <c r="J43" s="20">
        <v>-2070947</v>
      </c>
      <c r="K43" s="20">
        <v>0</v>
      </c>
      <c r="L43" s="20">
        <v>-4565112</v>
      </c>
      <c r="M43" s="20">
        <v>245546</v>
      </c>
      <c r="N43" s="20">
        <v>-4005219</v>
      </c>
      <c r="O43" s="20">
        <v>-10444913</v>
      </c>
      <c r="P43" s="20">
        <v>-14204586</v>
      </c>
      <c r="Q43" s="20">
        <v>0</v>
      </c>
      <c r="R43" s="20">
        <v>0</v>
      </c>
      <c r="S43" s="20">
        <v>0</v>
      </c>
      <c r="T43" s="20">
        <v>0</v>
      </c>
      <c r="U43" s="20">
        <v>-32315482</v>
      </c>
      <c r="V43" s="20">
        <v>-17777564</v>
      </c>
      <c r="W43" s="20">
        <v>-14537918</v>
      </c>
      <c r="X43" s="21">
        <v>81.78</v>
      </c>
      <c r="Y43" s="22">
        <v>-20903564</v>
      </c>
    </row>
    <row r="44" spans="1:25" ht="13.5">
      <c r="A44" s="18" t="s">
        <v>59</v>
      </c>
      <c r="B44" s="1">
        <v>-13914</v>
      </c>
      <c r="C44" s="19">
        <v>-3172000</v>
      </c>
      <c r="D44" s="20">
        <v>-3172000</v>
      </c>
      <c r="E44" s="20">
        <v>4171</v>
      </c>
      <c r="F44" s="20">
        <v>1561</v>
      </c>
      <c r="G44" s="20">
        <v>42561</v>
      </c>
      <c r="H44" s="20">
        <v>48293</v>
      </c>
      <c r="I44" s="20">
        <v>0</v>
      </c>
      <c r="J44" s="20">
        <v>29</v>
      </c>
      <c r="K44" s="20">
        <v>0</v>
      </c>
      <c r="L44" s="20">
        <v>29</v>
      </c>
      <c r="M44" s="20">
        <v>8061</v>
      </c>
      <c r="N44" s="20">
        <v>3427</v>
      </c>
      <c r="O44" s="20">
        <v>-75958</v>
      </c>
      <c r="P44" s="20">
        <v>-64470</v>
      </c>
      <c r="Q44" s="20">
        <v>0</v>
      </c>
      <c r="R44" s="20">
        <v>0</v>
      </c>
      <c r="S44" s="20">
        <v>0</v>
      </c>
      <c r="T44" s="20">
        <v>0</v>
      </c>
      <c r="U44" s="20">
        <v>-16148</v>
      </c>
      <c r="V44" s="20">
        <v>-1586000</v>
      </c>
      <c r="W44" s="20">
        <v>1569852</v>
      </c>
      <c r="X44" s="21">
        <v>-98.98</v>
      </c>
      <c r="Y44" s="22">
        <v>-3172000</v>
      </c>
    </row>
    <row r="45" spans="1:25" ht="13.5">
      <c r="A45" s="30" t="s">
        <v>60</v>
      </c>
      <c r="B45" s="2">
        <v>3773894</v>
      </c>
      <c r="C45" s="59">
        <v>-2418153</v>
      </c>
      <c r="D45" s="60">
        <v>-2418153</v>
      </c>
      <c r="E45" s="60">
        <v>6234856</v>
      </c>
      <c r="F45" s="60">
        <v>14290541</v>
      </c>
      <c r="G45" s="60">
        <v>786226</v>
      </c>
      <c r="H45" s="60">
        <v>786226</v>
      </c>
      <c r="I45" s="60">
        <v>2035532</v>
      </c>
      <c r="J45" s="60">
        <v>59712</v>
      </c>
      <c r="K45" s="60">
        <v>59712</v>
      </c>
      <c r="L45" s="60">
        <v>59712</v>
      </c>
      <c r="M45" s="60">
        <v>-3033518</v>
      </c>
      <c r="N45" s="60">
        <v>-3892921</v>
      </c>
      <c r="O45" s="60">
        <v>-2763751</v>
      </c>
      <c r="P45" s="60">
        <v>-2763751</v>
      </c>
      <c r="Q45" s="60">
        <v>0</v>
      </c>
      <c r="R45" s="60">
        <v>0</v>
      </c>
      <c r="S45" s="60">
        <v>0</v>
      </c>
      <c r="T45" s="60">
        <v>0</v>
      </c>
      <c r="U45" s="60">
        <v>-2763751</v>
      </c>
      <c r="V45" s="60">
        <v>11587451</v>
      </c>
      <c r="W45" s="60">
        <v>-14351202</v>
      </c>
      <c r="X45" s="61">
        <v>-123.85</v>
      </c>
      <c r="Y45" s="62">
        <v>-2418153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4889247</v>
      </c>
      <c r="C49" s="89">
        <v>1351616</v>
      </c>
      <c r="D49" s="14">
        <v>1379276</v>
      </c>
      <c r="E49" s="14">
        <v>0</v>
      </c>
      <c r="F49" s="14">
        <v>0</v>
      </c>
      <c r="G49" s="14">
        <v>0</v>
      </c>
      <c r="H49" s="14">
        <v>1262898</v>
      </c>
      <c r="I49" s="14">
        <v>0</v>
      </c>
      <c r="J49" s="14">
        <v>0</v>
      </c>
      <c r="K49" s="14">
        <v>0</v>
      </c>
      <c r="L49" s="14">
        <v>1086308</v>
      </c>
      <c r="M49" s="14">
        <v>0</v>
      </c>
      <c r="N49" s="14">
        <v>0</v>
      </c>
      <c r="O49" s="14">
        <v>0</v>
      </c>
      <c r="P49" s="14">
        <v>1000270</v>
      </c>
      <c r="Q49" s="14">
        <v>0</v>
      </c>
      <c r="R49" s="14">
        <v>0</v>
      </c>
      <c r="S49" s="14">
        <v>0</v>
      </c>
      <c r="T49" s="14">
        <v>0</v>
      </c>
      <c r="U49" s="14">
        <v>1722768</v>
      </c>
      <c r="V49" s="14">
        <v>13043270</v>
      </c>
      <c r="W49" s="14">
        <v>25735653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2111066</v>
      </c>
      <c r="C51" s="89">
        <v>1562372</v>
      </c>
      <c r="D51" s="14">
        <v>3803550</v>
      </c>
      <c r="E51" s="14">
        <v>0</v>
      </c>
      <c r="F51" s="14">
        <v>0</v>
      </c>
      <c r="G51" s="14">
        <v>0</v>
      </c>
      <c r="H51" s="14">
        <v>17467286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24944274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73776606</v>
      </c>
      <c r="C5" s="19">
        <v>73286972</v>
      </c>
      <c r="D5" s="20">
        <v>66192346</v>
      </c>
      <c r="E5" s="20">
        <v>5773190</v>
      </c>
      <c r="F5" s="20">
        <v>5374720</v>
      </c>
      <c r="G5" s="20">
        <v>5523145</v>
      </c>
      <c r="H5" s="20">
        <v>16671055</v>
      </c>
      <c r="I5" s="20">
        <v>5407782</v>
      </c>
      <c r="J5" s="20">
        <v>5422678</v>
      </c>
      <c r="K5" s="20">
        <v>5443965</v>
      </c>
      <c r="L5" s="20">
        <v>16274425</v>
      </c>
      <c r="M5" s="20">
        <v>5405995</v>
      </c>
      <c r="N5" s="20">
        <v>5232777</v>
      </c>
      <c r="O5" s="20">
        <v>5452648</v>
      </c>
      <c r="P5" s="20">
        <v>16091420</v>
      </c>
      <c r="Q5" s="20">
        <v>0</v>
      </c>
      <c r="R5" s="20">
        <v>0</v>
      </c>
      <c r="S5" s="20">
        <v>0</v>
      </c>
      <c r="T5" s="20">
        <v>0</v>
      </c>
      <c r="U5" s="20">
        <v>49036900</v>
      </c>
      <c r="V5" s="20">
        <v>49644260</v>
      </c>
      <c r="W5" s="20">
        <v>-607360</v>
      </c>
      <c r="X5" s="21">
        <v>-1.22</v>
      </c>
      <c r="Y5" s="22">
        <v>66192346</v>
      </c>
    </row>
    <row r="6" spans="1:25" ht="13.5">
      <c r="A6" s="18" t="s">
        <v>31</v>
      </c>
      <c r="B6" s="1">
        <v>433666753</v>
      </c>
      <c r="C6" s="19">
        <v>390108632</v>
      </c>
      <c r="D6" s="20">
        <v>483957437</v>
      </c>
      <c r="E6" s="20">
        <v>42282916</v>
      </c>
      <c r="F6" s="20">
        <v>37618671</v>
      </c>
      <c r="G6" s="20">
        <v>42883037</v>
      </c>
      <c r="H6" s="20">
        <v>122784624</v>
      </c>
      <c r="I6" s="20">
        <v>43878883</v>
      </c>
      <c r="J6" s="20">
        <v>40618665</v>
      </c>
      <c r="K6" s="20">
        <v>39576087</v>
      </c>
      <c r="L6" s="20">
        <v>124073635</v>
      </c>
      <c r="M6" s="20">
        <v>39348186</v>
      </c>
      <c r="N6" s="20">
        <v>37913888</v>
      </c>
      <c r="O6" s="20">
        <v>40921518</v>
      </c>
      <c r="P6" s="20">
        <v>118183592</v>
      </c>
      <c r="Q6" s="20">
        <v>0</v>
      </c>
      <c r="R6" s="20">
        <v>0</v>
      </c>
      <c r="S6" s="20">
        <v>0</v>
      </c>
      <c r="T6" s="20">
        <v>0</v>
      </c>
      <c r="U6" s="20">
        <v>365041851</v>
      </c>
      <c r="V6" s="20">
        <v>362968078</v>
      </c>
      <c r="W6" s="20">
        <v>2073773</v>
      </c>
      <c r="X6" s="21">
        <v>0.57</v>
      </c>
      <c r="Y6" s="22">
        <v>483957437</v>
      </c>
    </row>
    <row r="7" spans="1:25" ht="13.5">
      <c r="A7" s="18" t="s">
        <v>32</v>
      </c>
      <c r="B7" s="1">
        <v>9573868</v>
      </c>
      <c r="C7" s="19">
        <v>19400000</v>
      </c>
      <c r="D7" s="20">
        <v>21500000</v>
      </c>
      <c r="E7" s="20">
        <v>1598654</v>
      </c>
      <c r="F7" s="20">
        <v>1464343</v>
      </c>
      <c r="G7" s="20">
        <v>1696616</v>
      </c>
      <c r="H7" s="20">
        <v>4759613</v>
      </c>
      <c r="I7" s="20">
        <v>1475684</v>
      </c>
      <c r="J7" s="20">
        <v>1428380</v>
      </c>
      <c r="K7" s="20">
        <v>1566542</v>
      </c>
      <c r="L7" s="20">
        <v>4470606</v>
      </c>
      <c r="M7" s="20">
        <v>1960549</v>
      </c>
      <c r="N7" s="20">
        <v>1628150</v>
      </c>
      <c r="O7" s="20">
        <v>1554809</v>
      </c>
      <c r="P7" s="20">
        <v>5143508</v>
      </c>
      <c r="Q7" s="20">
        <v>0</v>
      </c>
      <c r="R7" s="20">
        <v>0</v>
      </c>
      <c r="S7" s="20">
        <v>0</v>
      </c>
      <c r="T7" s="20">
        <v>0</v>
      </c>
      <c r="U7" s="20">
        <v>14373727</v>
      </c>
      <c r="V7" s="20">
        <v>16125000</v>
      </c>
      <c r="W7" s="20">
        <v>-1751273</v>
      </c>
      <c r="X7" s="21">
        <v>-10.86</v>
      </c>
      <c r="Y7" s="22">
        <v>21500000</v>
      </c>
    </row>
    <row r="8" spans="1:25" ht="13.5">
      <c r="A8" s="18" t="s">
        <v>33</v>
      </c>
      <c r="B8" s="1">
        <v>50902667</v>
      </c>
      <c r="C8" s="19">
        <v>60787542</v>
      </c>
      <c r="D8" s="20">
        <v>89077000</v>
      </c>
      <c r="E8" s="20">
        <v>1160</v>
      </c>
      <c r="F8" s="20">
        <v>1160</v>
      </c>
      <c r="G8" s="20">
        <v>30540747</v>
      </c>
      <c r="H8" s="20">
        <v>30543067</v>
      </c>
      <c r="I8" s="20">
        <v>1160</v>
      </c>
      <c r="J8" s="20">
        <v>1160</v>
      </c>
      <c r="K8" s="20">
        <v>23032829</v>
      </c>
      <c r="L8" s="20">
        <v>23035149</v>
      </c>
      <c r="M8" s="20">
        <v>1160</v>
      </c>
      <c r="N8" s="20">
        <v>1160</v>
      </c>
      <c r="O8" s="20">
        <v>13853160</v>
      </c>
      <c r="P8" s="20">
        <v>13855480</v>
      </c>
      <c r="Q8" s="20">
        <v>0</v>
      </c>
      <c r="R8" s="20">
        <v>0</v>
      </c>
      <c r="S8" s="20">
        <v>0</v>
      </c>
      <c r="T8" s="20">
        <v>0</v>
      </c>
      <c r="U8" s="20">
        <v>67433696</v>
      </c>
      <c r="V8" s="20">
        <v>66807750</v>
      </c>
      <c r="W8" s="20">
        <v>625946</v>
      </c>
      <c r="X8" s="21">
        <v>0.94</v>
      </c>
      <c r="Y8" s="22">
        <v>89077000</v>
      </c>
    </row>
    <row r="9" spans="1:25" ht="13.5">
      <c r="A9" s="18" t="s">
        <v>34</v>
      </c>
      <c r="B9" s="1">
        <v>66973159</v>
      </c>
      <c r="C9" s="19">
        <v>21539219</v>
      </c>
      <c r="D9" s="20">
        <v>63849572</v>
      </c>
      <c r="E9" s="20">
        <v>2857592</v>
      </c>
      <c r="F9" s="20">
        <v>2636039</v>
      </c>
      <c r="G9" s="20">
        <v>1507695</v>
      </c>
      <c r="H9" s="20">
        <v>7001326</v>
      </c>
      <c r="I9" s="20">
        <v>2330236</v>
      </c>
      <c r="J9" s="20">
        <v>2970989</v>
      </c>
      <c r="K9" s="20">
        <v>3021751</v>
      </c>
      <c r="L9" s="20">
        <v>8322976</v>
      </c>
      <c r="M9" s="20">
        <v>3683823</v>
      </c>
      <c r="N9" s="20">
        <v>1993602</v>
      </c>
      <c r="O9" s="20">
        <v>2278117</v>
      </c>
      <c r="P9" s="20">
        <v>7955542</v>
      </c>
      <c r="Q9" s="20">
        <v>0</v>
      </c>
      <c r="R9" s="20">
        <v>0</v>
      </c>
      <c r="S9" s="20">
        <v>0</v>
      </c>
      <c r="T9" s="20">
        <v>0</v>
      </c>
      <c r="U9" s="20">
        <v>23279844</v>
      </c>
      <c r="V9" s="20">
        <v>47887179</v>
      </c>
      <c r="W9" s="20">
        <v>-24607335</v>
      </c>
      <c r="X9" s="21">
        <v>-51.39</v>
      </c>
      <c r="Y9" s="22">
        <v>63849572</v>
      </c>
    </row>
    <row r="10" spans="1:25" ht="25.5">
      <c r="A10" s="23" t="s">
        <v>98</v>
      </c>
      <c r="B10" s="24">
        <f>SUM(B5:B9)</f>
        <v>634893053</v>
      </c>
      <c r="C10" s="25">
        <f aca="true" t="shared" si="0" ref="C10:Y10">SUM(C5:C9)</f>
        <v>565122365</v>
      </c>
      <c r="D10" s="26">
        <f t="shared" si="0"/>
        <v>724576355</v>
      </c>
      <c r="E10" s="26">
        <f t="shared" si="0"/>
        <v>52513512</v>
      </c>
      <c r="F10" s="26">
        <f t="shared" si="0"/>
        <v>47094933</v>
      </c>
      <c r="G10" s="26">
        <f t="shared" si="0"/>
        <v>82151240</v>
      </c>
      <c r="H10" s="26">
        <f t="shared" si="0"/>
        <v>181759685</v>
      </c>
      <c r="I10" s="26">
        <f t="shared" si="0"/>
        <v>53093745</v>
      </c>
      <c r="J10" s="26">
        <f t="shared" si="0"/>
        <v>50441872</v>
      </c>
      <c r="K10" s="26">
        <f t="shared" si="0"/>
        <v>72641174</v>
      </c>
      <c r="L10" s="26">
        <f t="shared" si="0"/>
        <v>176176791</v>
      </c>
      <c r="M10" s="26">
        <f t="shared" si="0"/>
        <v>50399713</v>
      </c>
      <c r="N10" s="26">
        <f t="shared" si="0"/>
        <v>46769577</v>
      </c>
      <c r="O10" s="26">
        <f t="shared" si="0"/>
        <v>64060252</v>
      </c>
      <c r="P10" s="26">
        <f t="shared" si="0"/>
        <v>161229542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519166018</v>
      </c>
      <c r="V10" s="26">
        <f t="shared" si="0"/>
        <v>543432267</v>
      </c>
      <c r="W10" s="26">
        <f t="shared" si="0"/>
        <v>-24266249</v>
      </c>
      <c r="X10" s="27">
        <f>+IF(V10&lt;&gt;0,(W10/V10)*100,0)</f>
        <v>-4.465367714353995</v>
      </c>
      <c r="Y10" s="28">
        <f t="shared" si="0"/>
        <v>724576355</v>
      </c>
    </row>
    <row r="11" spans="1:25" ht="13.5">
      <c r="A11" s="18" t="s">
        <v>35</v>
      </c>
      <c r="B11" s="1">
        <v>194799195</v>
      </c>
      <c r="C11" s="19">
        <v>178905974</v>
      </c>
      <c r="D11" s="20">
        <v>205181857</v>
      </c>
      <c r="E11" s="20">
        <v>16149689</v>
      </c>
      <c r="F11" s="20">
        <v>15532606</v>
      </c>
      <c r="G11" s="20">
        <v>15488654</v>
      </c>
      <c r="H11" s="20">
        <v>47170949</v>
      </c>
      <c r="I11" s="20">
        <v>15751548</v>
      </c>
      <c r="J11" s="20">
        <v>15630465</v>
      </c>
      <c r="K11" s="20">
        <v>15791937</v>
      </c>
      <c r="L11" s="20">
        <v>47173950</v>
      </c>
      <c r="M11" s="20">
        <v>16190847</v>
      </c>
      <c r="N11" s="20">
        <v>16002212</v>
      </c>
      <c r="O11" s="20">
        <v>15762805</v>
      </c>
      <c r="P11" s="20">
        <v>47955864</v>
      </c>
      <c r="Q11" s="20">
        <v>0</v>
      </c>
      <c r="R11" s="20">
        <v>0</v>
      </c>
      <c r="S11" s="20">
        <v>0</v>
      </c>
      <c r="T11" s="20">
        <v>0</v>
      </c>
      <c r="U11" s="20">
        <v>142300763</v>
      </c>
      <c r="V11" s="20">
        <v>153886393</v>
      </c>
      <c r="W11" s="20">
        <v>-11585630</v>
      </c>
      <c r="X11" s="21">
        <v>-7.53</v>
      </c>
      <c r="Y11" s="22">
        <v>205181857</v>
      </c>
    </row>
    <row r="12" spans="1:25" ht="13.5">
      <c r="A12" s="18" t="s">
        <v>36</v>
      </c>
      <c r="B12" s="1">
        <v>10677958</v>
      </c>
      <c r="C12" s="19">
        <v>12258249</v>
      </c>
      <c r="D12" s="20">
        <v>11260398</v>
      </c>
      <c r="E12" s="20">
        <v>901586</v>
      </c>
      <c r="F12" s="20">
        <v>900439</v>
      </c>
      <c r="G12" s="20">
        <v>901186</v>
      </c>
      <c r="H12" s="20">
        <v>2703211</v>
      </c>
      <c r="I12" s="20">
        <v>900960</v>
      </c>
      <c r="J12" s="20">
        <v>900960</v>
      </c>
      <c r="K12" s="20">
        <v>900960</v>
      </c>
      <c r="L12" s="20">
        <v>2702880</v>
      </c>
      <c r="M12" s="20">
        <v>1137467</v>
      </c>
      <c r="N12" s="20">
        <v>945965</v>
      </c>
      <c r="O12" s="20">
        <v>945966</v>
      </c>
      <c r="P12" s="20">
        <v>3029398</v>
      </c>
      <c r="Q12" s="20">
        <v>0</v>
      </c>
      <c r="R12" s="20">
        <v>0</v>
      </c>
      <c r="S12" s="20">
        <v>0</v>
      </c>
      <c r="T12" s="20">
        <v>0</v>
      </c>
      <c r="U12" s="20">
        <v>8435489</v>
      </c>
      <c r="V12" s="20">
        <v>8445299</v>
      </c>
      <c r="W12" s="20">
        <v>-9810</v>
      </c>
      <c r="X12" s="21">
        <v>-0.12</v>
      </c>
      <c r="Y12" s="22">
        <v>11260398</v>
      </c>
    </row>
    <row r="13" spans="1:25" ht="13.5">
      <c r="A13" s="18" t="s">
        <v>99</v>
      </c>
      <c r="B13" s="1">
        <v>34187598</v>
      </c>
      <c r="C13" s="19">
        <v>26596554</v>
      </c>
      <c r="D13" s="20">
        <v>29570096</v>
      </c>
      <c r="E13" s="20">
        <v>2437908</v>
      </c>
      <c r="F13" s="20">
        <v>2440425</v>
      </c>
      <c r="G13" s="20">
        <v>2457417</v>
      </c>
      <c r="H13" s="20">
        <v>7335750</v>
      </c>
      <c r="I13" s="20">
        <v>2471771</v>
      </c>
      <c r="J13" s="20">
        <v>2475806</v>
      </c>
      <c r="K13" s="20">
        <v>2488251</v>
      </c>
      <c r="L13" s="20">
        <v>7435828</v>
      </c>
      <c r="M13" s="20">
        <v>2546021</v>
      </c>
      <c r="N13" s="20">
        <v>2587641</v>
      </c>
      <c r="O13" s="20">
        <v>2634097</v>
      </c>
      <c r="P13" s="20">
        <v>7767759</v>
      </c>
      <c r="Q13" s="20">
        <v>0</v>
      </c>
      <c r="R13" s="20">
        <v>0</v>
      </c>
      <c r="S13" s="20">
        <v>0</v>
      </c>
      <c r="T13" s="20">
        <v>0</v>
      </c>
      <c r="U13" s="20">
        <v>22539337</v>
      </c>
      <c r="V13" s="20">
        <v>22177572</v>
      </c>
      <c r="W13" s="20">
        <v>361765</v>
      </c>
      <c r="X13" s="21">
        <v>1.63</v>
      </c>
      <c r="Y13" s="22">
        <v>29570096</v>
      </c>
    </row>
    <row r="14" spans="1:25" ht="13.5">
      <c r="A14" s="18" t="s">
        <v>37</v>
      </c>
      <c r="B14" s="1">
        <v>4809012</v>
      </c>
      <c r="C14" s="19">
        <v>14200000</v>
      </c>
      <c r="D14" s="20">
        <v>15411270</v>
      </c>
      <c r="E14" s="20">
        <v>0</v>
      </c>
      <c r="F14" s="20">
        <v>0</v>
      </c>
      <c r="G14" s="20">
        <v>1691651</v>
      </c>
      <c r="H14" s="20">
        <v>1691651</v>
      </c>
      <c r="I14" s="20">
        <v>0</v>
      </c>
      <c r="J14" s="20">
        <v>363</v>
      </c>
      <c r="K14" s="20">
        <v>0</v>
      </c>
      <c r="L14" s="20">
        <v>363</v>
      </c>
      <c r="M14" s="20">
        <v>0</v>
      </c>
      <c r="N14" s="20">
        <v>0</v>
      </c>
      <c r="O14" s="20">
        <v>1654280</v>
      </c>
      <c r="P14" s="20">
        <v>1654280</v>
      </c>
      <c r="Q14" s="20">
        <v>0</v>
      </c>
      <c r="R14" s="20">
        <v>0</v>
      </c>
      <c r="S14" s="20">
        <v>0</v>
      </c>
      <c r="T14" s="20">
        <v>0</v>
      </c>
      <c r="U14" s="20">
        <v>3346294</v>
      </c>
      <c r="V14" s="20">
        <v>11558453</v>
      </c>
      <c r="W14" s="20">
        <v>-8212159</v>
      </c>
      <c r="X14" s="21">
        <v>-71.05</v>
      </c>
      <c r="Y14" s="22">
        <v>15411270</v>
      </c>
    </row>
    <row r="15" spans="1:25" ht="13.5">
      <c r="A15" s="18" t="s">
        <v>38</v>
      </c>
      <c r="B15" s="1">
        <v>166557243</v>
      </c>
      <c r="C15" s="19">
        <v>166550541</v>
      </c>
      <c r="D15" s="20">
        <v>217388180</v>
      </c>
      <c r="E15" s="20">
        <v>28371068</v>
      </c>
      <c r="F15" s="20">
        <v>26472908</v>
      </c>
      <c r="G15" s="20">
        <v>-2456140</v>
      </c>
      <c r="H15" s="20">
        <v>52387836</v>
      </c>
      <c r="I15" s="20">
        <v>27656308</v>
      </c>
      <c r="J15" s="20">
        <v>17960710</v>
      </c>
      <c r="K15" s="20">
        <v>26994066</v>
      </c>
      <c r="L15" s="20">
        <v>72611084</v>
      </c>
      <c r="M15" s="20">
        <v>-10011386</v>
      </c>
      <c r="N15" s="20">
        <v>12809627</v>
      </c>
      <c r="O15" s="20">
        <v>14101360</v>
      </c>
      <c r="P15" s="20">
        <v>16899601</v>
      </c>
      <c r="Q15" s="20">
        <v>0</v>
      </c>
      <c r="R15" s="20">
        <v>0</v>
      </c>
      <c r="S15" s="20">
        <v>0</v>
      </c>
      <c r="T15" s="20">
        <v>0</v>
      </c>
      <c r="U15" s="20">
        <v>141898521</v>
      </c>
      <c r="V15" s="20">
        <v>163041135</v>
      </c>
      <c r="W15" s="20">
        <v>-21142614</v>
      </c>
      <c r="X15" s="21">
        <v>-12.97</v>
      </c>
      <c r="Y15" s="22">
        <v>217388180</v>
      </c>
    </row>
    <row r="16" spans="1:25" ht="13.5">
      <c r="A16" s="29" t="s">
        <v>39</v>
      </c>
      <c r="B16" s="1">
        <v>25295377</v>
      </c>
      <c r="C16" s="19">
        <v>24150000</v>
      </c>
      <c r="D16" s="20">
        <v>24846835</v>
      </c>
      <c r="E16" s="20">
        <v>664172</v>
      </c>
      <c r="F16" s="20">
        <v>804930</v>
      </c>
      <c r="G16" s="20">
        <v>1835392</v>
      </c>
      <c r="H16" s="20">
        <v>3304494</v>
      </c>
      <c r="I16" s="20">
        <v>2150078</v>
      </c>
      <c r="J16" s="20">
        <v>2433215</v>
      </c>
      <c r="K16" s="20">
        <v>2067573</v>
      </c>
      <c r="L16" s="20">
        <v>6650866</v>
      </c>
      <c r="M16" s="20">
        <v>2344750</v>
      </c>
      <c r="N16" s="20">
        <v>2939719</v>
      </c>
      <c r="O16" s="20">
        <v>2987123</v>
      </c>
      <c r="P16" s="20">
        <v>8271592</v>
      </c>
      <c r="Q16" s="20">
        <v>0</v>
      </c>
      <c r="R16" s="20">
        <v>0</v>
      </c>
      <c r="S16" s="20">
        <v>0</v>
      </c>
      <c r="T16" s="20">
        <v>0</v>
      </c>
      <c r="U16" s="20">
        <v>18226952</v>
      </c>
      <c r="V16" s="20">
        <v>18635126</v>
      </c>
      <c r="W16" s="20">
        <v>-408174</v>
      </c>
      <c r="X16" s="21">
        <v>-2.19</v>
      </c>
      <c r="Y16" s="22">
        <v>24846835</v>
      </c>
    </row>
    <row r="17" spans="1:25" ht="13.5">
      <c r="A17" s="18" t="s">
        <v>40</v>
      </c>
      <c r="B17" s="1">
        <v>165855617</v>
      </c>
      <c r="C17" s="19">
        <v>167067342</v>
      </c>
      <c r="D17" s="20">
        <v>166120696</v>
      </c>
      <c r="E17" s="20">
        <v>10542567</v>
      </c>
      <c r="F17" s="20">
        <v>11513562</v>
      </c>
      <c r="G17" s="20">
        <v>9487112</v>
      </c>
      <c r="H17" s="20">
        <v>31543241</v>
      </c>
      <c r="I17" s="20">
        <v>14197566</v>
      </c>
      <c r="J17" s="20">
        <v>8831255</v>
      </c>
      <c r="K17" s="20">
        <v>10971965</v>
      </c>
      <c r="L17" s="20">
        <v>34000786</v>
      </c>
      <c r="M17" s="20">
        <v>13097051</v>
      </c>
      <c r="N17" s="20">
        <v>13856055</v>
      </c>
      <c r="O17" s="20">
        <v>18418481</v>
      </c>
      <c r="P17" s="20">
        <v>45371587</v>
      </c>
      <c r="Q17" s="20">
        <v>0</v>
      </c>
      <c r="R17" s="20">
        <v>0</v>
      </c>
      <c r="S17" s="20">
        <v>0</v>
      </c>
      <c r="T17" s="20">
        <v>0</v>
      </c>
      <c r="U17" s="20">
        <v>110915614</v>
      </c>
      <c r="V17" s="20">
        <v>124590522</v>
      </c>
      <c r="W17" s="20">
        <v>-13674908</v>
      </c>
      <c r="X17" s="21">
        <v>-10.98</v>
      </c>
      <c r="Y17" s="22">
        <v>166120696</v>
      </c>
    </row>
    <row r="18" spans="1:25" ht="13.5">
      <c r="A18" s="30" t="s">
        <v>41</v>
      </c>
      <c r="B18" s="31">
        <f>SUM(B11:B17)</f>
        <v>602182000</v>
      </c>
      <c r="C18" s="32">
        <f aca="true" t="shared" si="1" ref="C18:Y18">SUM(C11:C17)</f>
        <v>589728660</v>
      </c>
      <c r="D18" s="33">
        <f t="shared" si="1"/>
        <v>669779332</v>
      </c>
      <c r="E18" s="33">
        <f t="shared" si="1"/>
        <v>59066990</v>
      </c>
      <c r="F18" s="33">
        <f t="shared" si="1"/>
        <v>57664870</v>
      </c>
      <c r="G18" s="33">
        <f t="shared" si="1"/>
        <v>29405272</v>
      </c>
      <c r="H18" s="33">
        <f t="shared" si="1"/>
        <v>146137132</v>
      </c>
      <c r="I18" s="33">
        <f t="shared" si="1"/>
        <v>63128231</v>
      </c>
      <c r="J18" s="33">
        <f t="shared" si="1"/>
        <v>48232774</v>
      </c>
      <c r="K18" s="33">
        <f t="shared" si="1"/>
        <v>59214752</v>
      </c>
      <c r="L18" s="33">
        <f t="shared" si="1"/>
        <v>170575757</v>
      </c>
      <c r="M18" s="33">
        <f t="shared" si="1"/>
        <v>25304750</v>
      </c>
      <c r="N18" s="33">
        <f t="shared" si="1"/>
        <v>49141219</v>
      </c>
      <c r="O18" s="33">
        <f t="shared" si="1"/>
        <v>56504112</v>
      </c>
      <c r="P18" s="33">
        <f t="shared" si="1"/>
        <v>130950081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447662970</v>
      </c>
      <c r="V18" s="33">
        <f t="shared" si="1"/>
        <v>502334500</v>
      </c>
      <c r="W18" s="33">
        <f t="shared" si="1"/>
        <v>-54671530</v>
      </c>
      <c r="X18" s="27">
        <f>+IF(V18&lt;&gt;0,(W18/V18)*100,0)</f>
        <v>-10.883490980611525</v>
      </c>
      <c r="Y18" s="34">
        <f t="shared" si="1"/>
        <v>669779332</v>
      </c>
    </row>
    <row r="19" spans="1:25" ht="13.5">
      <c r="A19" s="30" t="s">
        <v>42</v>
      </c>
      <c r="B19" s="35">
        <f>+B10-B18</f>
        <v>32711053</v>
      </c>
      <c r="C19" s="36">
        <f aca="true" t="shared" si="2" ref="C19:Y19">+C10-C18</f>
        <v>-24606295</v>
      </c>
      <c r="D19" s="37">
        <f t="shared" si="2"/>
        <v>54797023</v>
      </c>
      <c r="E19" s="37">
        <f t="shared" si="2"/>
        <v>-6553478</v>
      </c>
      <c r="F19" s="37">
        <f t="shared" si="2"/>
        <v>-10569937</v>
      </c>
      <c r="G19" s="37">
        <f t="shared" si="2"/>
        <v>52745968</v>
      </c>
      <c r="H19" s="37">
        <f t="shared" si="2"/>
        <v>35622553</v>
      </c>
      <c r="I19" s="37">
        <f t="shared" si="2"/>
        <v>-10034486</v>
      </c>
      <c r="J19" s="37">
        <f t="shared" si="2"/>
        <v>2209098</v>
      </c>
      <c r="K19" s="37">
        <f t="shared" si="2"/>
        <v>13426422</v>
      </c>
      <c r="L19" s="37">
        <f t="shared" si="2"/>
        <v>5601034</v>
      </c>
      <c r="M19" s="37">
        <f t="shared" si="2"/>
        <v>25094963</v>
      </c>
      <c r="N19" s="37">
        <f t="shared" si="2"/>
        <v>-2371642</v>
      </c>
      <c r="O19" s="37">
        <f t="shared" si="2"/>
        <v>7556140</v>
      </c>
      <c r="P19" s="37">
        <f t="shared" si="2"/>
        <v>30279461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71503048</v>
      </c>
      <c r="V19" s="37">
        <f>IF(D10=D18,0,V10-V18)</f>
        <v>41097767</v>
      </c>
      <c r="W19" s="37">
        <f t="shared" si="2"/>
        <v>30405281</v>
      </c>
      <c r="X19" s="38">
        <f>+IF(V19&lt;&gt;0,(W19/V19)*100,0)</f>
        <v>73.98280544049996</v>
      </c>
      <c r="Y19" s="39">
        <f t="shared" si="2"/>
        <v>54797023</v>
      </c>
    </row>
    <row r="20" spans="1:25" ht="13.5">
      <c r="A20" s="18" t="s">
        <v>43</v>
      </c>
      <c r="B20" s="1">
        <v>44027620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76738673</v>
      </c>
      <c r="C22" s="47">
        <f aca="true" t="shared" si="3" ref="C22:Y22">SUM(C19:C21)</f>
        <v>-24606295</v>
      </c>
      <c r="D22" s="48">
        <f t="shared" si="3"/>
        <v>54797023</v>
      </c>
      <c r="E22" s="48">
        <f t="shared" si="3"/>
        <v>-6553478</v>
      </c>
      <c r="F22" s="48">
        <f t="shared" si="3"/>
        <v>-10569937</v>
      </c>
      <c r="G22" s="48">
        <f t="shared" si="3"/>
        <v>52745968</v>
      </c>
      <c r="H22" s="48">
        <f t="shared" si="3"/>
        <v>35622553</v>
      </c>
      <c r="I22" s="48">
        <f t="shared" si="3"/>
        <v>-10034486</v>
      </c>
      <c r="J22" s="48">
        <f t="shared" si="3"/>
        <v>2209098</v>
      </c>
      <c r="K22" s="48">
        <f t="shared" si="3"/>
        <v>13426422</v>
      </c>
      <c r="L22" s="48">
        <f t="shared" si="3"/>
        <v>5601034</v>
      </c>
      <c r="M22" s="48">
        <f t="shared" si="3"/>
        <v>25094963</v>
      </c>
      <c r="N22" s="48">
        <f t="shared" si="3"/>
        <v>-2371642</v>
      </c>
      <c r="O22" s="48">
        <f t="shared" si="3"/>
        <v>7556140</v>
      </c>
      <c r="P22" s="48">
        <f t="shared" si="3"/>
        <v>30279461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71503048</v>
      </c>
      <c r="V22" s="48">
        <f t="shared" si="3"/>
        <v>41097767</v>
      </c>
      <c r="W22" s="48">
        <f t="shared" si="3"/>
        <v>30405281</v>
      </c>
      <c r="X22" s="49">
        <f>+IF(V22&lt;&gt;0,(W22/V22)*100,0)</f>
        <v>73.98280544049996</v>
      </c>
      <c r="Y22" s="50">
        <f t="shared" si="3"/>
        <v>54797023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76738673</v>
      </c>
      <c r="C24" s="36">
        <f aca="true" t="shared" si="4" ref="C24:Y24">SUM(C22:C23)</f>
        <v>-24606295</v>
      </c>
      <c r="D24" s="37">
        <f t="shared" si="4"/>
        <v>54797023</v>
      </c>
      <c r="E24" s="37">
        <f t="shared" si="4"/>
        <v>-6553478</v>
      </c>
      <c r="F24" s="37">
        <f t="shared" si="4"/>
        <v>-10569937</v>
      </c>
      <c r="G24" s="37">
        <f t="shared" si="4"/>
        <v>52745968</v>
      </c>
      <c r="H24" s="37">
        <f t="shared" si="4"/>
        <v>35622553</v>
      </c>
      <c r="I24" s="37">
        <f t="shared" si="4"/>
        <v>-10034486</v>
      </c>
      <c r="J24" s="37">
        <f t="shared" si="4"/>
        <v>2209098</v>
      </c>
      <c r="K24" s="37">
        <f t="shared" si="4"/>
        <v>13426422</v>
      </c>
      <c r="L24" s="37">
        <f t="shared" si="4"/>
        <v>5601034</v>
      </c>
      <c r="M24" s="37">
        <f t="shared" si="4"/>
        <v>25094963</v>
      </c>
      <c r="N24" s="37">
        <f t="shared" si="4"/>
        <v>-2371642</v>
      </c>
      <c r="O24" s="37">
        <f t="shared" si="4"/>
        <v>7556140</v>
      </c>
      <c r="P24" s="37">
        <f t="shared" si="4"/>
        <v>30279461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71503048</v>
      </c>
      <c r="V24" s="37">
        <f t="shared" si="4"/>
        <v>41097767</v>
      </c>
      <c r="W24" s="37">
        <f t="shared" si="4"/>
        <v>30405281</v>
      </c>
      <c r="X24" s="38">
        <f>+IF(V24&lt;&gt;0,(W24/V24)*100,0)</f>
        <v>73.98280544049996</v>
      </c>
      <c r="Y24" s="39">
        <f t="shared" si="4"/>
        <v>54797023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79809325</v>
      </c>
      <c r="C27" s="59">
        <v>122463711</v>
      </c>
      <c r="D27" s="60">
        <v>111971600</v>
      </c>
      <c r="E27" s="60">
        <v>1457894</v>
      </c>
      <c r="F27" s="60">
        <v>851612</v>
      </c>
      <c r="G27" s="60">
        <v>1714988</v>
      </c>
      <c r="H27" s="60">
        <v>4024494</v>
      </c>
      <c r="I27" s="60">
        <v>4908731</v>
      </c>
      <c r="J27" s="60">
        <v>1206709</v>
      </c>
      <c r="K27" s="60">
        <v>4060663</v>
      </c>
      <c r="L27" s="60">
        <v>10176103</v>
      </c>
      <c r="M27" s="60">
        <v>16954161</v>
      </c>
      <c r="N27" s="60">
        <v>8804821</v>
      </c>
      <c r="O27" s="60">
        <v>15988526</v>
      </c>
      <c r="P27" s="60">
        <v>41747508</v>
      </c>
      <c r="Q27" s="60">
        <v>0</v>
      </c>
      <c r="R27" s="60">
        <v>0</v>
      </c>
      <c r="S27" s="60">
        <v>0</v>
      </c>
      <c r="T27" s="60">
        <v>0</v>
      </c>
      <c r="U27" s="60">
        <v>55948105</v>
      </c>
      <c r="V27" s="60">
        <v>83978700</v>
      </c>
      <c r="W27" s="60">
        <v>-28030595</v>
      </c>
      <c r="X27" s="61">
        <v>-33.38</v>
      </c>
      <c r="Y27" s="62">
        <v>111971600</v>
      </c>
    </row>
    <row r="28" spans="1:25" ht="13.5">
      <c r="A28" s="63" t="s">
        <v>43</v>
      </c>
      <c r="B28" s="1">
        <v>33951400</v>
      </c>
      <c r="C28" s="19">
        <v>57419642</v>
      </c>
      <c r="D28" s="20">
        <v>34578000</v>
      </c>
      <c r="E28" s="20">
        <v>462667</v>
      </c>
      <c r="F28" s="20">
        <v>0</v>
      </c>
      <c r="G28" s="20">
        <v>0</v>
      </c>
      <c r="H28" s="20">
        <v>462667</v>
      </c>
      <c r="I28" s="20">
        <v>590693</v>
      </c>
      <c r="J28" s="20">
        <v>0</v>
      </c>
      <c r="K28" s="20">
        <v>3077010</v>
      </c>
      <c r="L28" s="20">
        <v>3667703</v>
      </c>
      <c r="M28" s="20">
        <v>2457336</v>
      </c>
      <c r="N28" s="20">
        <v>6088994</v>
      </c>
      <c r="O28" s="20">
        <v>2166323</v>
      </c>
      <c r="P28" s="20">
        <v>10712653</v>
      </c>
      <c r="Q28" s="20">
        <v>0</v>
      </c>
      <c r="R28" s="20">
        <v>0</v>
      </c>
      <c r="S28" s="20">
        <v>0</v>
      </c>
      <c r="T28" s="20">
        <v>0</v>
      </c>
      <c r="U28" s="20">
        <v>14843023</v>
      </c>
      <c r="V28" s="20">
        <v>25933500</v>
      </c>
      <c r="W28" s="20">
        <v>-11090477</v>
      </c>
      <c r="X28" s="21">
        <v>-42.77</v>
      </c>
      <c r="Y28" s="22">
        <v>34578000</v>
      </c>
    </row>
    <row r="29" spans="1:25" ht="13.5">
      <c r="A29" s="18" t="s">
        <v>103</v>
      </c>
      <c r="B29" s="1">
        <v>3376586</v>
      </c>
      <c r="C29" s="19">
        <v>0</v>
      </c>
      <c r="D29" s="20">
        <v>6706789</v>
      </c>
      <c r="E29" s="20">
        <v>995113</v>
      </c>
      <c r="F29" s="20">
        <v>833589</v>
      </c>
      <c r="G29" s="20">
        <v>224790</v>
      </c>
      <c r="H29" s="20">
        <v>2053492</v>
      </c>
      <c r="I29" s="20">
        <v>345853</v>
      </c>
      <c r="J29" s="20">
        <v>121727</v>
      </c>
      <c r="K29" s="20">
        <v>-25122</v>
      </c>
      <c r="L29" s="20">
        <v>442458</v>
      </c>
      <c r="M29" s="20">
        <v>0</v>
      </c>
      <c r="N29" s="20">
        <v>321448</v>
      </c>
      <c r="O29" s="20">
        <v>-53239</v>
      </c>
      <c r="P29" s="20">
        <v>268209</v>
      </c>
      <c r="Q29" s="20">
        <v>0</v>
      </c>
      <c r="R29" s="20">
        <v>0</v>
      </c>
      <c r="S29" s="20">
        <v>0</v>
      </c>
      <c r="T29" s="20">
        <v>0</v>
      </c>
      <c r="U29" s="20">
        <v>2764159</v>
      </c>
      <c r="V29" s="20">
        <v>5030092</v>
      </c>
      <c r="W29" s="20">
        <v>-2265933</v>
      </c>
      <c r="X29" s="21">
        <v>-45.05</v>
      </c>
      <c r="Y29" s="22">
        <v>6706789</v>
      </c>
    </row>
    <row r="30" spans="1:25" ht="13.5">
      <c r="A30" s="18" t="s">
        <v>47</v>
      </c>
      <c r="B30" s="1">
        <v>3721550</v>
      </c>
      <c r="C30" s="19">
        <v>35000000</v>
      </c>
      <c r="D30" s="20">
        <v>39048234</v>
      </c>
      <c r="E30" s="20">
        <v>0</v>
      </c>
      <c r="F30" s="20">
        <v>0</v>
      </c>
      <c r="G30" s="20">
        <v>148313</v>
      </c>
      <c r="H30" s="20">
        <v>148313</v>
      </c>
      <c r="I30" s="20">
        <v>2902580</v>
      </c>
      <c r="J30" s="20">
        <v>414093</v>
      </c>
      <c r="K30" s="20">
        <v>107241</v>
      </c>
      <c r="L30" s="20">
        <v>3423914</v>
      </c>
      <c r="M30" s="20">
        <v>11414492</v>
      </c>
      <c r="N30" s="20">
        <v>599726</v>
      </c>
      <c r="O30" s="20">
        <v>12406266</v>
      </c>
      <c r="P30" s="20">
        <v>24420484</v>
      </c>
      <c r="Q30" s="20">
        <v>0</v>
      </c>
      <c r="R30" s="20">
        <v>0</v>
      </c>
      <c r="S30" s="20">
        <v>0</v>
      </c>
      <c r="T30" s="20">
        <v>0</v>
      </c>
      <c r="U30" s="20">
        <v>27992711</v>
      </c>
      <c r="V30" s="20">
        <v>29286176</v>
      </c>
      <c r="W30" s="20">
        <v>-1293465</v>
      </c>
      <c r="X30" s="21">
        <v>-4.42</v>
      </c>
      <c r="Y30" s="22">
        <v>39048234</v>
      </c>
    </row>
    <row r="31" spans="1:25" ht="13.5">
      <c r="A31" s="18" t="s">
        <v>48</v>
      </c>
      <c r="B31" s="1">
        <v>38759790</v>
      </c>
      <c r="C31" s="19">
        <v>30044069</v>
      </c>
      <c r="D31" s="20">
        <v>31638577</v>
      </c>
      <c r="E31" s="20">
        <v>114</v>
      </c>
      <c r="F31" s="20">
        <v>18023</v>
      </c>
      <c r="G31" s="20">
        <v>1341886</v>
      </c>
      <c r="H31" s="20">
        <v>1360023</v>
      </c>
      <c r="I31" s="20">
        <v>1069605</v>
      </c>
      <c r="J31" s="20">
        <v>670890</v>
      </c>
      <c r="K31" s="20">
        <v>901535</v>
      </c>
      <c r="L31" s="20">
        <v>2642030</v>
      </c>
      <c r="M31" s="20">
        <v>3082334</v>
      </c>
      <c r="N31" s="20">
        <v>1794653</v>
      </c>
      <c r="O31" s="20">
        <v>1469176</v>
      </c>
      <c r="P31" s="20">
        <v>6346163</v>
      </c>
      <c r="Q31" s="20">
        <v>0</v>
      </c>
      <c r="R31" s="20">
        <v>0</v>
      </c>
      <c r="S31" s="20">
        <v>0</v>
      </c>
      <c r="T31" s="20">
        <v>0</v>
      </c>
      <c r="U31" s="20">
        <v>10348216</v>
      </c>
      <c r="V31" s="20">
        <v>23728933</v>
      </c>
      <c r="W31" s="20">
        <v>-13380717</v>
      </c>
      <c r="X31" s="21">
        <v>-56.39</v>
      </c>
      <c r="Y31" s="22">
        <v>31638577</v>
      </c>
    </row>
    <row r="32" spans="1:25" ht="13.5">
      <c r="A32" s="30" t="s">
        <v>49</v>
      </c>
      <c r="B32" s="2">
        <f>SUM(B28:B31)</f>
        <v>79809326</v>
      </c>
      <c r="C32" s="59">
        <f aca="true" t="shared" si="5" ref="C32:Y32">SUM(C28:C31)</f>
        <v>122463711</v>
      </c>
      <c r="D32" s="60">
        <f t="shared" si="5"/>
        <v>111971600</v>
      </c>
      <c r="E32" s="60">
        <f t="shared" si="5"/>
        <v>1457894</v>
      </c>
      <c r="F32" s="60">
        <f t="shared" si="5"/>
        <v>851612</v>
      </c>
      <c r="G32" s="60">
        <f t="shared" si="5"/>
        <v>1714989</v>
      </c>
      <c r="H32" s="60">
        <f t="shared" si="5"/>
        <v>4024495</v>
      </c>
      <c r="I32" s="60">
        <f t="shared" si="5"/>
        <v>4908731</v>
      </c>
      <c r="J32" s="60">
        <f t="shared" si="5"/>
        <v>1206710</v>
      </c>
      <c r="K32" s="60">
        <f t="shared" si="5"/>
        <v>4060664</v>
      </c>
      <c r="L32" s="60">
        <f t="shared" si="5"/>
        <v>10176105</v>
      </c>
      <c r="M32" s="60">
        <f t="shared" si="5"/>
        <v>16954162</v>
      </c>
      <c r="N32" s="60">
        <f t="shared" si="5"/>
        <v>8804821</v>
      </c>
      <c r="O32" s="60">
        <f t="shared" si="5"/>
        <v>15988526</v>
      </c>
      <c r="P32" s="60">
        <f t="shared" si="5"/>
        <v>41747509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55948109</v>
      </c>
      <c r="V32" s="60">
        <f t="shared" si="5"/>
        <v>83978701</v>
      </c>
      <c r="W32" s="60">
        <f t="shared" si="5"/>
        <v>-28030592</v>
      </c>
      <c r="X32" s="61">
        <f>+IF(V32&lt;&gt;0,(W32/V32)*100,0)</f>
        <v>-33.37821574544241</v>
      </c>
      <c r="Y32" s="62">
        <f t="shared" si="5"/>
        <v>111971600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408645296</v>
      </c>
      <c r="C35" s="19">
        <v>423568689</v>
      </c>
      <c r="D35" s="20">
        <v>423568689</v>
      </c>
      <c r="E35" s="20">
        <v>377034478</v>
      </c>
      <c r="F35" s="20">
        <v>-35914246</v>
      </c>
      <c r="G35" s="20">
        <v>341120232</v>
      </c>
      <c r="H35" s="20">
        <v>682240464</v>
      </c>
      <c r="I35" s="20">
        <v>46714115</v>
      </c>
      <c r="J35" s="20">
        <v>7933973</v>
      </c>
      <c r="K35" s="20">
        <v>22467683</v>
      </c>
      <c r="L35" s="20">
        <v>77115771</v>
      </c>
      <c r="M35" s="20">
        <v>21333481</v>
      </c>
      <c r="N35" s="20">
        <v>-5508387</v>
      </c>
      <c r="O35" s="20">
        <v>-15052400</v>
      </c>
      <c r="P35" s="20">
        <v>772694</v>
      </c>
      <c r="Q35" s="20">
        <v>0</v>
      </c>
      <c r="R35" s="20">
        <v>0</v>
      </c>
      <c r="S35" s="20">
        <v>0</v>
      </c>
      <c r="T35" s="20">
        <v>0</v>
      </c>
      <c r="U35" s="20">
        <v>760128929</v>
      </c>
      <c r="V35" s="20">
        <v>317676517</v>
      </c>
      <c r="W35" s="20">
        <v>442452412</v>
      </c>
      <c r="X35" s="21">
        <v>139.28</v>
      </c>
      <c r="Y35" s="22">
        <v>423568689</v>
      </c>
    </row>
    <row r="36" spans="1:25" ht="13.5">
      <c r="A36" s="18" t="s">
        <v>52</v>
      </c>
      <c r="B36" s="1">
        <v>889754497</v>
      </c>
      <c r="C36" s="19">
        <v>936785938</v>
      </c>
      <c r="D36" s="20">
        <v>936785938</v>
      </c>
      <c r="E36" s="20">
        <v>825974719</v>
      </c>
      <c r="F36" s="20">
        <v>33022656</v>
      </c>
      <c r="G36" s="20">
        <v>858997375</v>
      </c>
      <c r="H36" s="20">
        <v>1717994750</v>
      </c>
      <c r="I36" s="20">
        <v>1690503</v>
      </c>
      <c r="J36" s="20">
        <v>-1275102</v>
      </c>
      <c r="K36" s="20">
        <v>1574171</v>
      </c>
      <c r="L36" s="20">
        <v>1989572</v>
      </c>
      <c r="M36" s="20">
        <v>14406399</v>
      </c>
      <c r="N36" s="20">
        <v>6238090</v>
      </c>
      <c r="O36" s="20">
        <v>13322920</v>
      </c>
      <c r="P36" s="20">
        <v>33967409</v>
      </c>
      <c r="Q36" s="20">
        <v>0</v>
      </c>
      <c r="R36" s="20">
        <v>0</v>
      </c>
      <c r="S36" s="20">
        <v>0</v>
      </c>
      <c r="T36" s="20">
        <v>0</v>
      </c>
      <c r="U36" s="20">
        <v>1753951731</v>
      </c>
      <c r="V36" s="20">
        <v>702589454</v>
      </c>
      <c r="W36" s="20">
        <v>1051362277</v>
      </c>
      <c r="X36" s="21">
        <v>149.64</v>
      </c>
      <c r="Y36" s="22">
        <v>936785938</v>
      </c>
    </row>
    <row r="37" spans="1:25" ht="13.5">
      <c r="A37" s="18" t="s">
        <v>53</v>
      </c>
      <c r="B37" s="1">
        <v>106020538</v>
      </c>
      <c r="C37" s="19">
        <v>83387121</v>
      </c>
      <c r="D37" s="20">
        <v>83387121</v>
      </c>
      <c r="E37" s="20">
        <v>78869901</v>
      </c>
      <c r="F37" s="20">
        <v>7665620</v>
      </c>
      <c r="G37" s="20">
        <v>86535520</v>
      </c>
      <c r="H37" s="20">
        <v>173071041</v>
      </c>
      <c r="I37" s="20">
        <v>3046816</v>
      </c>
      <c r="J37" s="20">
        <v>3774020</v>
      </c>
      <c r="K37" s="20">
        <v>6615546</v>
      </c>
      <c r="L37" s="20">
        <v>13436382</v>
      </c>
      <c r="M37" s="20">
        <v>5100513</v>
      </c>
      <c r="N37" s="20">
        <v>-6989803</v>
      </c>
      <c r="O37" s="20">
        <v>-718261</v>
      </c>
      <c r="P37" s="20">
        <v>-2607551</v>
      </c>
      <c r="Q37" s="20">
        <v>0</v>
      </c>
      <c r="R37" s="20">
        <v>0</v>
      </c>
      <c r="S37" s="20">
        <v>0</v>
      </c>
      <c r="T37" s="20">
        <v>0</v>
      </c>
      <c r="U37" s="20">
        <v>183899872</v>
      </c>
      <c r="V37" s="20">
        <v>62540341</v>
      </c>
      <c r="W37" s="20">
        <v>121359531</v>
      </c>
      <c r="X37" s="21">
        <v>194.05</v>
      </c>
      <c r="Y37" s="22">
        <v>83387121</v>
      </c>
    </row>
    <row r="38" spans="1:25" ht="13.5">
      <c r="A38" s="18" t="s">
        <v>54</v>
      </c>
      <c r="B38" s="1">
        <v>121243677</v>
      </c>
      <c r="C38" s="19">
        <v>176627049</v>
      </c>
      <c r="D38" s="20">
        <v>176627049</v>
      </c>
      <c r="E38" s="20">
        <v>122014705</v>
      </c>
      <c r="F38" s="20">
        <v>3084</v>
      </c>
      <c r="G38" s="20">
        <v>122017789</v>
      </c>
      <c r="H38" s="20">
        <v>244035578</v>
      </c>
      <c r="I38" s="20">
        <v>-359121</v>
      </c>
      <c r="J38" s="20">
        <v>3084</v>
      </c>
      <c r="K38" s="20">
        <v>3083</v>
      </c>
      <c r="L38" s="20">
        <v>-352954</v>
      </c>
      <c r="M38" s="20">
        <v>3083</v>
      </c>
      <c r="N38" s="20">
        <v>3084</v>
      </c>
      <c r="O38" s="20">
        <v>-399574</v>
      </c>
      <c r="P38" s="20">
        <v>-393407</v>
      </c>
      <c r="Q38" s="20">
        <v>0</v>
      </c>
      <c r="R38" s="20">
        <v>0</v>
      </c>
      <c r="S38" s="20">
        <v>0</v>
      </c>
      <c r="T38" s="20">
        <v>0</v>
      </c>
      <c r="U38" s="20">
        <v>243289217</v>
      </c>
      <c r="V38" s="20">
        <v>132470287</v>
      </c>
      <c r="W38" s="20">
        <v>110818930</v>
      </c>
      <c r="X38" s="21">
        <v>83.66</v>
      </c>
      <c r="Y38" s="22">
        <v>176627049</v>
      </c>
    </row>
    <row r="39" spans="1:25" ht="13.5">
      <c r="A39" s="18" t="s">
        <v>55</v>
      </c>
      <c r="B39" s="1">
        <v>1071135578</v>
      </c>
      <c r="C39" s="19">
        <v>1100340457</v>
      </c>
      <c r="D39" s="20">
        <v>1100340457</v>
      </c>
      <c r="E39" s="20">
        <v>1002124591</v>
      </c>
      <c r="F39" s="20">
        <v>-10560294</v>
      </c>
      <c r="G39" s="20">
        <v>991564298</v>
      </c>
      <c r="H39" s="20">
        <v>1983128595</v>
      </c>
      <c r="I39" s="20">
        <v>45716923</v>
      </c>
      <c r="J39" s="20">
        <v>2881767</v>
      </c>
      <c r="K39" s="20">
        <v>17423225</v>
      </c>
      <c r="L39" s="20">
        <v>66021915</v>
      </c>
      <c r="M39" s="20">
        <v>30636284</v>
      </c>
      <c r="N39" s="20">
        <v>7716422</v>
      </c>
      <c r="O39" s="20">
        <v>-611645</v>
      </c>
      <c r="P39" s="20">
        <v>37741061</v>
      </c>
      <c r="Q39" s="20">
        <v>0</v>
      </c>
      <c r="R39" s="20">
        <v>0</v>
      </c>
      <c r="S39" s="20">
        <v>0</v>
      </c>
      <c r="T39" s="20">
        <v>0</v>
      </c>
      <c r="U39" s="20">
        <v>2086891571</v>
      </c>
      <c r="V39" s="20">
        <v>825255343</v>
      </c>
      <c r="W39" s="20">
        <v>1261636228</v>
      </c>
      <c r="X39" s="21">
        <v>152.88</v>
      </c>
      <c r="Y39" s="22">
        <v>1100340457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71118509</v>
      </c>
      <c r="C42" s="19">
        <v>16157345</v>
      </c>
      <c r="D42" s="20">
        <v>16157345</v>
      </c>
      <c r="E42" s="20">
        <v>-6557506</v>
      </c>
      <c r="F42" s="20">
        <v>-10615654</v>
      </c>
      <c r="G42" s="20">
        <v>54315908</v>
      </c>
      <c r="H42" s="20">
        <v>37142748</v>
      </c>
      <c r="I42" s="20">
        <v>-10034481</v>
      </c>
      <c r="J42" s="20">
        <v>2035641</v>
      </c>
      <c r="K42" s="20">
        <v>13426429</v>
      </c>
      <c r="L42" s="20">
        <v>5427589</v>
      </c>
      <c r="M42" s="20">
        <v>23639637</v>
      </c>
      <c r="N42" s="20">
        <v>-2371632</v>
      </c>
      <c r="O42" s="20">
        <v>9210421</v>
      </c>
      <c r="P42" s="20">
        <v>30478426</v>
      </c>
      <c r="Q42" s="20">
        <v>0</v>
      </c>
      <c r="R42" s="20">
        <v>0</v>
      </c>
      <c r="S42" s="20">
        <v>0</v>
      </c>
      <c r="T42" s="20">
        <v>0</v>
      </c>
      <c r="U42" s="20">
        <v>73048763</v>
      </c>
      <c r="V42" s="20">
        <v>33499269</v>
      </c>
      <c r="W42" s="20">
        <v>39549494</v>
      </c>
      <c r="X42" s="21">
        <v>118.06</v>
      </c>
      <c r="Y42" s="22">
        <v>16157345</v>
      </c>
    </row>
    <row r="43" spans="1:25" ht="13.5">
      <c r="A43" s="18" t="s">
        <v>58</v>
      </c>
      <c r="B43" s="1">
        <v>-71345305</v>
      </c>
      <c r="C43" s="19">
        <v>-97255148</v>
      </c>
      <c r="D43" s="20">
        <v>-97255148</v>
      </c>
      <c r="E43" s="20">
        <v>-1457893</v>
      </c>
      <c r="F43" s="20">
        <v>-48421239</v>
      </c>
      <c r="G43" s="20">
        <v>11032761</v>
      </c>
      <c r="H43" s="20">
        <v>-38846371</v>
      </c>
      <c r="I43" s="20">
        <v>-4908733</v>
      </c>
      <c r="J43" s="20">
        <v>-1206710</v>
      </c>
      <c r="K43" s="20">
        <v>-4060663</v>
      </c>
      <c r="L43" s="20">
        <v>-10176106</v>
      </c>
      <c r="M43" s="20">
        <v>-16954161</v>
      </c>
      <c r="N43" s="20">
        <v>-21759149</v>
      </c>
      <c r="O43" s="20">
        <v>18626769</v>
      </c>
      <c r="P43" s="20">
        <v>-20086541</v>
      </c>
      <c r="Q43" s="20">
        <v>0</v>
      </c>
      <c r="R43" s="20">
        <v>0</v>
      </c>
      <c r="S43" s="20">
        <v>0</v>
      </c>
      <c r="T43" s="20">
        <v>0</v>
      </c>
      <c r="U43" s="20">
        <v>-69109018</v>
      </c>
      <c r="V43" s="20">
        <v>-72900000</v>
      </c>
      <c r="W43" s="20">
        <v>3790982</v>
      </c>
      <c r="X43" s="21">
        <v>-5.2</v>
      </c>
      <c r="Y43" s="22">
        <v>-97255148</v>
      </c>
    </row>
    <row r="44" spans="1:25" ht="13.5">
      <c r="A44" s="18" t="s">
        <v>59</v>
      </c>
      <c r="B44" s="1">
        <v>860679</v>
      </c>
      <c r="C44" s="19">
        <v>59686680</v>
      </c>
      <c r="D44" s="20">
        <v>59686680</v>
      </c>
      <c r="E44" s="20">
        <v>4039</v>
      </c>
      <c r="F44" s="20">
        <v>45719</v>
      </c>
      <c r="G44" s="20">
        <v>-1687896</v>
      </c>
      <c r="H44" s="20">
        <v>-1638138</v>
      </c>
      <c r="I44" s="20">
        <v>113991</v>
      </c>
      <c r="J44" s="20">
        <v>81800</v>
      </c>
      <c r="K44" s="20">
        <v>191706</v>
      </c>
      <c r="L44" s="20">
        <v>387497</v>
      </c>
      <c r="M44" s="20">
        <v>41988</v>
      </c>
      <c r="N44" s="20">
        <v>37106</v>
      </c>
      <c r="O44" s="20">
        <v>-1593195</v>
      </c>
      <c r="P44" s="20">
        <v>-1514101</v>
      </c>
      <c r="Q44" s="20">
        <v>0</v>
      </c>
      <c r="R44" s="20">
        <v>0</v>
      </c>
      <c r="S44" s="20">
        <v>0</v>
      </c>
      <c r="T44" s="20">
        <v>0</v>
      </c>
      <c r="U44" s="20">
        <v>-2764742</v>
      </c>
      <c r="V44" s="20">
        <v>63192000</v>
      </c>
      <c r="W44" s="20">
        <v>-65956742</v>
      </c>
      <c r="X44" s="21">
        <v>-104.38</v>
      </c>
      <c r="Y44" s="22">
        <v>59686680</v>
      </c>
    </row>
    <row r="45" spans="1:25" ht="13.5">
      <c r="A45" s="30" t="s">
        <v>60</v>
      </c>
      <c r="B45" s="2">
        <v>78182085</v>
      </c>
      <c r="C45" s="59">
        <v>56502695</v>
      </c>
      <c r="D45" s="60">
        <v>56502695</v>
      </c>
      <c r="E45" s="60">
        <v>69902459</v>
      </c>
      <c r="F45" s="60">
        <v>10911285</v>
      </c>
      <c r="G45" s="60">
        <v>74572058</v>
      </c>
      <c r="H45" s="60">
        <v>74572058</v>
      </c>
      <c r="I45" s="60">
        <v>59742835</v>
      </c>
      <c r="J45" s="60">
        <v>60653566</v>
      </c>
      <c r="K45" s="60">
        <v>70211038</v>
      </c>
      <c r="L45" s="60">
        <v>70211038</v>
      </c>
      <c r="M45" s="60">
        <v>76938502</v>
      </c>
      <c r="N45" s="60">
        <v>52844827</v>
      </c>
      <c r="O45" s="60">
        <v>79088822</v>
      </c>
      <c r="P45" s="60">
        <v>79088822</v>
      </c>
      <c r="Q45" s="60">
        <v>0</v>
      </c>
      <c r="R45" s="60">
        <v>0</v>
      </c>
      <c r="S45" s="60">
        <v>0</v>
      </c>
      <c r="T45" s="60">
        <v>0</v>
      </c>
      <c r="U45" s="60">
        <v>79088822</v>
      </c>
      <c r="V45" s="60">
        <v>101705087</v>
      </c>
      <c r="W45" s="60">
        <v>-22616265</v>
      </c>
      <c r="X45" s="61">
        <v>-22.24</v>
      </c>
      <c r="Y45" s="62">
        <v>56502695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43383420</v>
      </c>
      <c r="C49" s="89">
        <v>5206933</v>
      </c>
      <c r="D49" s="14">
        <v>4211791</v>
      </c>
      <c r="E49" s="14">
        <v>0</v>
      </c>
      <c r="F49" s="14">
        <v>0</v>
      </c>
      <c r="G49" s="14">
        <v>0</v>
      </c>
      <c r="H49" s="14">
        <v>3901810</v>
      </c>
      <c r="I49" s="14">
        <v>0</v>
      </c>
      <c r="J49" s="14">
        <v>0</v>
      </c>
      <c r="K49" s="14">
        <v>0</v>
      </c>
      <c r="L49" s="14">
        <v>3858043</v>
      </c>
      <c r="M49" s="14">
        <v>0</v>
      </c>
      <c r="N49" s="14">
        <v>0</v>
      </c>
      <c r="O49" s="14">
        <v>0</v>
      </c>
      <c r="P49" s="14">
        <v>107064131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167626128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56504113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56504113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222191170</v>
      </c>
      <c r="C5" s="19">
        <v>210264297</v>
      </c>
      <c r="D5" s="20">
        <v>239706527</v>
      </c>
      <c r="E5" s="20">
        <v>42487947</v>
      </c>
      <c r="F5" s="20">
        <v>434913</v>
      </c>
      <c r="G5" s="20">
        <v>13757308</v>
      </c>
      <c r="H5" s="20">
        <v>56680168</v>
      </c>
      <c r="I5" s="20">
        <v>14858792</v>
      </c>
      <c r="J5" s="20">
        <v>20975092</v>
      </c>
      <c r="K5" s="20">
        <v>11406239</v>
      </c>
      <c r="L5" s="20">
        <v>47240123</v>
      </c>
      <c r="M5" s="20">
        <v>14432887</v>
      </c>
      <c r="N5" s="20">
        <v>14188958</v>
      </c>
      <c r="O5" s="20">
        <v>14513088</v>
      </c>
      <c r="P5" s="20">
        <v>43134933</v>
      </c>
      <c r="Q5" s="20">
        <v>0</v>
      </c>
      <c r="R5" s="20">
        <v>0</v>
      </c>
      <c r="S5" s="20">
        <v>0</v>
      </c>
      <c r="T5" s="20">
        <v>0</v>
      </c>
      <c r="U5" s="20">
        <v>147055224</v>
      </c>
      <c r="V5" s="20">
        <v>179779895</v>
      </c>
      <c r="W5" s="20">
        <v>-32724671</v>
      </c>
      <c r="X5" s="21">
        <v>-18.2</v>
      </c>
      <c r="Y5" s="22">
        <v>239706527</v>
      </c>
    </row>
    <row r="6" spans="1:25" ht="13.5">
      <c r="A6" s="18" t="s">
        <v>31</v>
      </c>
      <c r="B6" s="1">
        <v>570495645</v>
      </c>
      <c r="C6" s="19">
        <v>750484923</v>
      </c>
      <c r="D6" s="20">
        <v>793823533</v>
      </c>
      <c r="E6" s="20">
        <v>51863316</v>
      </c>
      <c r="F6" s="20">
        <v>11110153</v>
      </c>
      <c r="G6" s="20">
        <v>54776796</v>
      </c>
      <c r="H6" s="20">
        <v>117750265</v>
      </c>
      <c r="I6" s="20">
        <v>62238514</v>
      </c>
      <c r="J6" s="20">
        <v>60546925</v>
      </c>
      <c r="K6" s="20">
        <v>55248009</v>
      </c>
      <c r="L6" s="20">
        <v>178033448</v>
      </c>
      <c r="M6" s="20">
        <v>59424224</v>
      </c>
      <c r="N6" s="20">
        <v>57557386</v>
      </c>
      <c r="O6" s="20">
        <v>50629124</v>
      </c>
      <c r="P6" s="20">
        <v>167610734</v>
      </c>
      <c r="Q6" s="20">
        <v>0</v>
      </c>
      <c r="R6" s="20">
        <v>0</v>
      </c>
      <c r="S6" s="20">
        <v>0</v>
      </c>
      <c r="T6" s="20">
        <v>0</v>
      </c>
      <c r="U6" s="20">
        <v>463394447</v>
      </c>
      <c r="V6" s="20">
        <v>595367650</v>
      </c>
      <c r="W6" s="20">
        <v>-131973203</v>
      </c>
      <c r="X6" s="21">
        <v>-22.17</v>
      </c>
      <c r="Y6" s="22">
        <v>793823533</v>
      </c>
    </row>
    <row r="7" spans="1:25" ht="13.5">
      <c r="A7" s="18" t="s">
        <v>32</v>
      </c>
      <c r="B7" s="1">
        <v>10733567</v>
      </c>
      <c r="C7" s="19">
        <v>4500000</v>
      </c>
      <c r="D7" s="20">
        <v>2768700</v>
      </c>
      <c r="E7" s="20">
        <v>192282</v>
      </c>
      <c r="F7" s="20">
        <v>190140</v>
      </c>
      <c r="G7" s="20">
        <v>266845</v>
      </c>
      <c r="H7" s="20">
        <v>649267</v>
      </c>
      <c r="I7" s="20">
        <v>246605</v>
      </c>
      <c r="J7" s="20">
        <v>383769</v>
      </c>
      <c r="K7" s="20">
        <v>16473</v>
      </c>
      <c r="L7" s="20">
        <v>646847</v>
      </c>
      <c r="M7" s="20">
        <v>153403</v>
      </c>
      <c r="N7" s="20">
        <v>158048</v>
      </c>
      <c r="O7" s="20">
        <v>163407</v>
      </c>
      <c r="P7" s="20">
        <v>474858</v>
      </c>
      <c r="Q7" s="20">
        <v>0</v>
      </c>
      <c r="R7" s="20">
        <v>0</v>
      </c>
      <c r="S7" s="20">
        <v>0</v>
      </c>
      <c r="T7" s="20">
        <v>0</v>
      </c>
      <c r="U7" s="20">
        <v>1770972</v>
      </c>
      <c r="V7" s="20">
        <v>2076525</v>
      </c>
      <c r="W7" s="20">
        <v>-305553</v>
      </c>
      <c r="X7" s="21">
        <v>-14.71</v>
      </c>
      <c r="Y7" s="22">
        <v>2768700</v>
      </c>
    </row>
    <row r="8" spans="1:25" ht="13.5">
      <c r="A8" s="18" t="s">
        <v>33</v>
      </c>
      <c r="B8" s="1">
        <v>317994170</v>
      </c>
      <c r="C8" s="19">
        <v>286401000</v>
      </c>
      <c r="D8" s="20">
        <v>289079827</v>
      </c>
      <c r="E8" s="20">
        <v>118250334</v>
      </c>
      <c r="F8" s="20">
        <v>750001</v>
      </c>
      <c r="G8" s="20">
        <v>1</v>
      </c>
      <c r="H8" s="20">
        <v>119000336</v>
      </c>
      <c r="I8" s="20">
        <v>1</v>
      </c>
      <c r="J8" s="20">
        <v>1</v>
      </c>
      <c r="K8" s="20">
        <v>1</v>
      </c>
      <c r="L8" s="20">
        <v>3</v>
      </c>
      <c r="M8" s="20">
        <v>1</v>
      </c>
      <c r="N8" s="20">
        <v>1</v>
      </c>
      <c r="O8" s="20">
        <v>70950200</v>
      </c>
      <c r="P8" s="20">
        <v>70950202</v>
      </c>
      <c r="Q8" s="20">
        <v>0</v>
      </c>
      <c r="R8" s="20">
        <v>0</v>
      </c>
      <c r="S8" s="20">
        <v>0</v>
      </c>
      <c r="T8" s="20">
        <v>0</v>
      </c>
      <c r="U8" s="20">
        <v>189950541</v>
      </c>
      <c r="V8" s="20">
        <v>216809870</v>
      </c>
      <c r="W8" s="20">
        <v>-26859329</v>
      </c>
      <c r="X8" s="21">
        <v>-12.39</v>
      </c>
      <c r="Y8" s="22">
        <v>289079827</v>
      </c>
    </row>
    <row r="9" spans="1:25" ht="13.5">
      <c r="A9" s="18" t="s">
        <v>34</v>
      </c>
      <c r="B9" s="1">
        <v>263230076</v>
      </c>
      <c r="C9" s="19">
        <v>148986767</v>
      </c>
      <c r="D9" s="20">
        <v>154311851</v>
      </c>
      <c r="E9" s="20">
        <v>11251716</v>
      </c>
      <c r="F9" s="20">
        <v>9462362</v>
      </c>
      <c r="G9" s="20">
        <v>15191151</v>
      </c>
      <c r="H9" s="20">
        <v>35905229</v>
      </c>
      <c r="I9" s="20">
        <v>14294847</v>
      </c>
      <c r="J9" s="20">
        <v>8867169</v>
      </c>
      <c r="K9" s="20">
        <v>16316869</v>
      </c>
      <c r="L9" s="20">
        <v>39478885</v>
      </c>
      <c r="M9" s="20">
        <v>33257305</v>
      </c>
      <c r="N9" s="20">
        <v>12852659</v>
      </c>
      <c r="O9" s="20">
        <v>10584591</v>
      </c>
      <c r="P9" s="20">
        <v>56694555</v>
      </c>
      <c r="Q9" s="20">
        <v>0</v>
      </c>
      <c r="R9" s="20">
        <v>0</v>
      </c>
      <c r="S9" s="20">
        <v>0</v>
      </c>
      <c r="T9" s="20">
        <v>0</v>
      </c>
      <c r="U9" s="20">
        <v>132078669</v>
      </c>
      <c r="V9" s="20">
        <v>115733888</v>
      </c>
      <c r="W9" s="20">
        <v>16344781</v>
      </c>
      <c r="X9" s="21">
        <v>14.12</v>
      </c>
      <c r="Y9" s="22">
        <v>154311851</v>
      </c>
    </row>
    <row r="10" spans="1:25" ht="25.5">
      <c r="A10" s="23" t="s">
        <v>98</v>
      </c>
      <c r="B10" s="24">
        <f>SUM(B5:B9)</f>
        <v>1384644628</v>
      </c>
      <c r="C10" s="25">
        <f aca="true" t="shared" si="0" ref="C10:Y10">SUM(C5:C9)</f>
        <v>1400636987</v>
      </c>
      <c r="D10" s="26">
        <f t="shared" si="0"/>
        <v>1479690438</v>
      </c>
      <c r="E10" s="26">
        <f t="shared" si="0"/>
        <v>224045595</v>
      </c>
      <c r="F10" s="26">
        <f t="shared" si="0"/>
        <v>21947569</v>
      </c>
      <c r="G10" s="26">
        <f t="shared" si="0"/>
        <v>83992101</v>
      </c>
      <c r="H10" s="26">
        <f t="shared" si="0"/>
        <v>329985265</v>
      </c>
      <c r="I10" s="26">
        <f t="shared" si="0"/>
        <v>91638759</v>
      </c>
      <c r="J10" s="26">
        <f t="shared" si="0"/>
        <v>90772956</v>
      </c>
      <c r="K10" s="26">
        <f t="shared" si="0"/>
        <v>82987591</v>
      </c>
      <c r="L10" s="26">
        <f t="shared" si="0"/>
        <v>265399306</v>
      </c>
      <c r="M10" s="26">
        <f t="shared" si="0"/>
        <v>107267820</v>
      </c>
      <c r="N10" s="26">
        <f t="shared" si="0"/>
        <v>84757052</v>
      </c>
      <c r="O10" s="26">
        <f t="shared" si="0"/>
        <v>146840410</v>
      </c>
      <c r="P10" s="26">
        <f t="shared" si="0"/>
        <v>338865282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934249853</v>
      </c>
      <c r="V10" s="26">
        <f t="shared" si="0"/>
        <v>1109767828</v>
      </c>
      <c r="W10" s="26">
        <f t="shared" si="0"/>
        <v>-175517975</v>
      </c>
      <c r="X10" s="27">
        <f>+IF(V10&lt;&gt;0,(W10/V10)*100,0)</f>
        <v>-15.81573826268822</v>
      </c>
      <c r="Y10" s="28">
        <f t="shared" si="0"/>
        <v>1479690438</v>
      </c>
    </row>
    <row r="11" spans="1:25" ht="13.5">
      <c r="A11" s="18" t="s">
        <v>35</v>
      </c>
      <c r="B11" s="1">
        <v>296231334</v>
      </c>
      <c r="C11" s="19">
        <v>345176998</v>
      </c>
      <c r="D11" s="20">
        <v>331040498</v>
      </c>
      <c r="E11" s="20">
        <v>25934413</v>
      </c>
      <c r="F11" s="20">
        <v>27326890</v>
      </c>
      <c r="G11" s="20">
        <v>26682723</v>
      </c>
      <c r="H11" s="20">
        <v>79944026</v>
      </c>
      <c r="I11" s="20">
        <v>27112277</v>
      </c>
      <c r="J11" s="20">
        <v>27293979</v>
      </c>
      <c r="K11" s="20">
        <v>27160505</v>
      </c>
      <c r="L11" s="20">
        <v>81566761</v>
      </c>
      <c r="M11" s="20">
        <v>27473062</v>
      </c>
      <c r="N11" s="20">
        <v>28387032</v>
      </c>
      <c r="O11" s="20">
        <v>28541622</v>
      </c>
      <c r="P11" s="20">
        <v>84401716</v>
      </c>
      <c r="Q11" s="20">
        <v>0</v>
      </c>
      <c r="R11" s="20">
        <v>0</v>
      </c>
      <c r="S11" s="20">
        <v>0</v>
      </c>
      <c r="T11" s="20">
        <v>0</v>
      </c>
      <c r="U11" s="20">
        <v>245912503</v>
      </c>
      <c r="V11" s="20">
        <v>248280374</v>
      </c>
      <c r="W11" s="20">
        <v>-2367871</v>
      </c>
      <c r="X11" s="21">
        <v>-0.95</v>
      </c>
      <c r="Y11" s="22">
        <v>331040498</v>
      </c>
    </row>
    <row r="12" spans="1:25" ht="13.5">
      <c r="A12" s="18" t="s">
        <v>36</v>
      </c>
      <c r="B12" s="1">
        <v>14462711</v>
      </c>
      <c r="C12" s="19">
        <v>16325519</v>
      </c>
      <c r="D12" s="20">
        <v>16325519</v>
      </c>
      <c r="E12" s="20">
        <v>1216927</v>
      </c>
      <c r="F12" s="20">
        <v>1216927</v>
      </c>
      <c r="G12" s="20">
        <v>1247519</v>
      </c>
      <c r="H12" s="20">
        <v>3681373</v>
      </c>
      <c r="I12" s="20">
        <v>1221485</v>
      </c>
      <c r="J12" s="20">
        <v>1221485</v>
      </c>
      <c r="K12" s="20">
        <v>1221485</v>
      </c>
      <c r="L12" s="20">
        <v>3664455</v>
      </c>
      <c r="M12" s="20">
        <v>1610164</v>
      </c>
      <c r="N12" s="20">
        <v>2599402</v>
      </c>
      <c r="O12" s="20">
        <v>1299701</v>
      </c>
      <c r="P12" s="20">
        <v>5509267</v>
      </c>
      <c r="Q12" s="20">
        <v>0</v>
      </c>
      <c r="R12" s="20">
        <v>0</v>
      </c>
      <c r="S12" s="20">
        <v>0</v>
      </c>
      <c r="T12" s="20">
        <v>0</v>
      </c>
      <c r="U12" s="20">
        <v>12855095</v>
      </c>
      <c r="V12" s="20">
        <v>12244139</v>
      </c>
      <c r="W12" s="20">
        <v>610956</v>
      </c>
      <c r="X12" s="21">
        <v>4.99</v>
      </c>
      <c r="Y12" s="22">
        <v>16325519</v>
      </c>
    </row>
    <row r="13" spans="1:25" ht="13.5">
      <c r="A13" s="18" t="s">
        <v>99</v>
      </c>
      <c r="B13" s="1">
        <v>152965737</v>
      </c>
      <c r="C13" s="19">
        <v>65268078</v>
      </c>
      <c r="D13" s="20">
        <v>65268078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36292571</v>
      </c>
      <c r="L13" s="20">
        <v>36292571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36292571</v>
      </c>
      <c r="V13" s="20">
        <v>48951059</v>
      </c>
      <c r="W13" s="20">
        <v>-12658488</v>
      </c>
      <c r="X13" s="21">
        <v>-25.86</v>
      </c>
      <c r="Y13" s="22">
        <v>65268078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327811898</v>
      </c>
      <c r="C15" s="19">
        <v>406702476</v>
      </c>
      <c r="D15" s="20">
        <v>406702476</v>
      </c>
      <c r="E15" s="20">
        <v>46007171</v>
      </c>
      <c r="F15" s="20">
        <v>46180529</v>
      </c>
      <c r="G15" s="20">
        <v>48195513</v>
      </c>
      <c r="H15" s="20">
        <v>140383213</v>
      </c>
      <c r="I15" s="20">
        <v>32041105</v>
      </c>
      <c r="J15" s="20">
        <v>30149441</v>
      </c>
      <c r="K15" s="20">
        <v>29928472</v>
      </c>
      <c r="L15" s="20">
        <v>92119018</v>
      </c>
      <c r="M15" s="20">
        <v>29304854</v>
      </c>
      <c r="N15" s="20">
        <v>30319884</v>
      </c>
      <c r="O15" s="20">
        <v>29238951</v>
      </c>
      <c r="P15" s="20">
        <v>88863689</v>
      </c>
      <c r="Q15" s="20">
        <v>0</v>
      </c>
      <c r="R15" s="20">
        <v>0</v>
      </c>
      <c r="S15" s="20">
        <v>0</v>
      </c>
      <c r="T15" s="20">
        <v>0</v>
      </c>
      <c r="U15" s="20">
        <v>321365920</v>
      </c>
      <c r="V15" s="20">
        <v>305026857</v>
      </c>
      <c r="W15" s="20">
        <v>16339063</v>
      </c>
      <c r="X15" s="21">
        <v>5.36</v>
      </c>
      <c r="Y15" s="22">
        <v>406702476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607840954</v>
      </c>
      <c r="C17" s="19">
        <v>582385657</v>
      </c>
      <c r="D17" s="20">
        <v>591015497</v>
      </c>
      <c r="E17" s="20">
        <v>44143065</v>
      </c>
      <c r="F17" s="20">
        <v>-4210052</v>
      </c>
      <c r="G17" s="20">
        <v>40601811</v>
      </c>
      <c r="H17" s="20">
        <v>80534824</v>
      </c>
      <c r="I17" s="20">
        <v>43614070</v>
      </c>
      <c r="J17" s="20">
        <v>44575835</v>
      </c>
      <c r="K17" s="20">
        <v>48547523</v>
      </c>
      <c r="L17" s="20">
        <v>136737428</v>
      </c>
      <c r="M17" s="20">
        <v>36872167</v>
      </c>
      <c r="N17" s="20">
        <v>54545834</v>
      </c>
      <c r="O17" s="20">
        <v>287798285</v>
      </c>
      <c r="P17" s="20">
        <v>379216286</v>
      </c>
      <c r="Q17" s="20">
        <v>0</v>
      </c>
      <c r="R17" s="20">
        <v>0</v>
      </c>
      <c r="S17" s="20">
        <v>0</v>
      </c>
      <c r="T17" s="20">
        <v>0</v>
      </c>
      <c r="U17" s="20">
        <v>596488538</v>
      </c>
      <c r="V17" s="20">
        <v>443261623</v>
      </c>
      <c r="W17" s="20">
        <v>153226915</v>
      </c>
      <c r="X17" s="21">
        <v>34.57</v>
      </c>
      <c r="Y17" s="22">
        <v>591015497</v>
      </c>
    </row>
    <row r="18" spans="1:25" ht="13.5">
      <c r="A18" s="30" t="s">
        <v>41</v>
      </c>
      <c r="B18" s="31">
        <f>SUM(B11:B17)</f>
        <v>1399312634</v>
      </c>
      <c r="C18" s="32">
        <f aca="true" t="shared" si="1" ref="C18:Y18">SUM(C11:C17)</f>
        <v>1415858728</v>
      </c>
      <c r="D18" s="33">
        <f t="shared" si="1"/>
        <v>1410352068</v>
      </c>
      <c r="E18" s="33">
        <f t="shared" si="1"/>
        <v>117301576</v>
      </c>
      <c r="F18" s="33">
        <f t="shared" si="1"/>
        <v>70514294</v>
      </c>
      <c r="G18" s="33">
        <f t="shared" si="1"/>
        <v>116727566</v>
      </c>
      <c r="H18" s="33">
        <f t="shared" si="1"/>
        <v>304543436</v>
      </c>
      <c r="I18" s="33">
        <f t="shared" si="1"/>
        <v>103988937</v>
      </c>
      <c r="J18" s="33">
        <f t="shared" si="1"/>
        <v>103240740</v>
      </c>
      <c r="K18" s="33">
        <f t="shared" si="1"/>
        <v>143150556</v>
      </c>
      <c r="L18" s="33">
        <f t="shared" si="1"/>
        <v>350380233</v>
      </c>
      <c r="M18" s="33">
        <f t="shared" si="1"/>
        <v>95260247</v>
      </c>
      <c r="N18" s="33">
        <f t="shared" si="1"/>
        <v>115852152</v>
      </c>
      <c r="O18" s="33">
        <f t="shared" si="1"/>
        <v>346878559</v>
      </c>
      <c r="P18" s="33">
        <f t="shared" si="1"/>
        <v>557990958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1212914627</v>
      </c>
      <c r="V18" s="33">
        <f t="shared" si="1"/>
        <v>1057764052</v>
      </c>
      <c r="W18" s="33">
        <f t="shared" si="1"/>
        <v>155150575</v>
      </c>
      <c r="X18" s="27">
        <f>+IF(V18&lt;&gt;0,(W18/V18)*100,0)</f>
        <v>14.667786705990268</v>
      </c>
      <c r="Y18" s="34">
        <f t="shared" si="1"/>
        <v>1410352068</v>
      </c>
    </row>
    <row r="19" spans="1:25" ht="13.5">
      <c r="A19" s="30" t="s">
        <v>42</v>
      </c>
      <c r="B19" s="35">
        <f>+B10-B18</f>
        <v>-14668006</v>
      </c>
      <c r="C19" s="36">
        <f aca="true" t="shared" si="2" ref="C19:Y19">+C10-C18</f>
        <v>-15221741</v>
      </c>
      <c r="D19" s="37">
        <f t="shared" si="2"/>
        <v>69338370</v>
      </c>
      <c r="E19" s="37">
        <f t="shared" si="2"/>
        <v>106744019</v>
      </c>
      <c r="F19" s="37">
        <f t="shared" si="2"/>
        <v>-48566725</v>
      </c>
      <c r="G19" s="37">
        <f t="shared" si="2"/>
        <v>-32735465</v>
      </c>
      <c r="H19" s="37">
        <f t="shared" si="2"/>
        <v>25441829</v>
      </c>
      <c r="I19" s="37">
        <f t="shared" si="2"/>
        <v>-12350178</v>
      </c>
      <c r="J19" s="37">
        <f t="shared" si="2"/>
        <v>-12467784</v>
      </c>
      <c r="K19" s="37">
        <f t="shared" si="2"/>
        <v>-60162965</v>
      </c>
      <c r="L19" s="37">
        <f t="shared" si="2"/>
        <v>-84980927</v>
      </c>
      <c r="M19" s="37">
        <f t="shared" si="2"/>
        <v>12007573</v>
      </c>
      <c r="N19" s="37">
        <f t="shared" si="2"/>
        <v>-31095100</v>
      </c>
      <c r="O19" s="37">
        <f t="shared" si="2"/>
        <v>-200038149</v>
      </c>
      <c r="P19" s="37">
        <f t="shared" si="2"/>
        <v>-219125676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-278664774</v>
      </c>
      <c r="V19" s="37">
        <f>IF(D10=D18,0,V10-V18)</f>
        <v>52003776</v>
      </c>
      <c r="W19" s="37">
        <f t="shared" si="2"/>
        <v>-330668550</v>
      </c>
      <c r="X19" s="38">
        <f>+IF(V19&lt;&gt;0,(W19/V19)*100,0)</f>
        <v>-635.8548848452851</v>
      </c>
      <c r="Y19" s="39">
        <f t="shared" si="2"/>
        <v>69338370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252000</v>
      </c>
      <c r="P20" s="20">
        <v>252000</v>
      </c>
      <c r="Q20" s="20">
        <v>0</v>
      </c>
      <c r="R20" s="20">
        <v>0</v>
      </c>
      <c r="S20" s="20">
        <v>0</v>
      </c>
      <c r="T20" s="20">
        <v>0</v>
      </c>
      <c r="U20" s="20">
        <v>252000</v>
      </c>
      <c r="V20" s="20">
        <v>0</v>
      </c>
      <c r="W20" s="20">
        <v>252000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-14668006</v>
      </c>
      <c r="C22" s="47">
        <f aca="true" t="shared" si="3" ref="C22:Y22">SUM(C19:C21)</f>
        <v>-15221741</v>
      </c>
      <c r="D22" s="48">
        <f t="shared" si="3"/>
        <v>69338370</v>
      </c>
      <c r="E22" s="48">
        <f t="shared" si="3"/>
        <v>106744019</v>
      </c>
      <c r="F22" s="48">
        <f t="shared" si="3"/>
        <v>-48566725</v>
      </c>
      <c r="G22" s="48">
        <f t="shared" si="3"/>
        <v>-32735465</v>
      </c>
      <c r="H22" s="48">
        <f t="shared" si="3"/>
        <v>25441829</v>
      </c>
      <c r="I22" s="48">
        <f t="shared" si="3"/>
        <v>-12350178</v>
      </c>
      <c r="J22" s="48">
        <f t="shared" si="3"/>
        <v>-12467784</v>
      </c>
      <c r="K22" s="48">
        <f t="shared" si="3"/>
        <v>-60162965</v>
      </c>
      <c r="L22" s="48">
        <f t="shared" si="3"/>
        <v>-84980927</v>
      </c>
      <c r="M22" s="48">
        <f t="shared" si="3"/>
        <v>12007573</v>
      </c>
      <c r="N22" s="48">
        <f t="shared" si="3"/>
        <v>-31095100</v>
      </c>
      <c r="O22" s="48">
        <f t="shared" si="3"/>
        <v>-199786149</v>
      </c>
      <c r="P22" s="48">
        <f t="shared" si="3"/>
        <v>-218873676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-278412774</v>
      </c>
      <c r="V22" s="48">
        <f t="shared" si="3"/>
        <v>52003776</v>
      </c>
      <c r="W22" s="48">
        <f t="shared" si="3"/>
        <v>-330416550</v>
      </c>
      <c r="X22" s="49">
        <f>+IF(V22&lt;&gt;0,(W22/V22)*100,0)</f>
        <v>-635.370304648647</v>
      </c>
      <c r="Y22" s="50">
        <f t="shared" si="3"/>
        <v>69338370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-14668006</v>
      </c>
      <c r="C24" s="36">
        <f aca="true" t="shared" si="4" ref="C24:Y24">SUM(C22:C23)</f>
        <v>-15221741</v>
      </c>
      <c r="D24" s="37">
        <f t="shared" si="4"/>
        <v>69338370</v>
      </c>
      <c r="E24" s="37">
        <f t="shared" si="4"/>
        <v>106744019</v>
      </c>
      <c r="F24" s="37">
        <f t="shared" si="4"/>
        <v>-48566725</v>
      </c>
      <c r="G24" s="37">
        <f t="shared" si="4"/>
        <v>-32735465</v>
      </c>
      <c r="H24" s="37">
        <f t="shared" si="4"/>
        <v>25441829</v>
      </c>
      <c r="I24" s="37">
        <f t="shared" si="4"/>
        <v>-12350178</v>
      </c>
      <c r="J24" s="37">
        <f t="shared" si="4"/>
        <v>-12467784</v>
      </c>
      <c r="K24" s="37">
        <f t="shared" si="4"/>
        <v>-60162965</v>
      </c>
      <c r="L24" s="37">
        <f t="shared" si="4"/>
        <v>-84980927</v>
      </c>
      <c r="M24" s="37">
        <f t="shared" si="4"/>
        <v>12007573</v>
      </c>
      <c r="N24" s="37">
        <f t="shared" si="4"/>
        <v>-31095100</v>
      </c>
      <c r="O24" s="37">
        <f t="shared" si="4"/>
        <v>-199786149</v>
      </c>
      <c r="P24" s="37">
        <f t="shared" si="4"/>
        <v>-218873676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-278412774</v>
      </c>
      <c r="V24" s="37">
        <f t="shared" si="4"/>
        <v>52003776</v>
      </c>
      <c r="W24" s="37">
        <f t="shared" si="4"/>
        <v>-330416550</v>
      </c>
      <c r="X24" s="38">
        <f>+IF(V24&lt;&gt;0,(W24/V24)*100,0)</f>
        <v>-635.370304648647</v>
      </c>
      <c r="Y24" s="39">
        <f t="shared" si="4"/>
        <v>69338370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183424899</v>
      </c>
      <c r="C27" s="59">
        <v>324146169</v>
      </c>
      <c r="D27" s="60">
        <v>314316596</v>
      </c>
      <c r="E27" s="60">
        <v>2536405</v>
      </c>
      <c r="F27" s="60">
        <v>10934313</v>
      </c>
      <c r="G27" s="60">
        <v>15138902</v>
      </c>
      <c r="H27" s="60">
        <v>28609620</v>
      </c>
      <c r="I27" s="60">
        <v>18688275</v>
      </c>
      <c r="J27" s="60">
        <v>15254866</v>
      </c>
      <c r="K27" s="60">
        <v>23138880</v>
      </c>
      <c r="L27" s="60">
        <v>57082021</v>
      </c>
      <c r="M27" s="60">
        <v>5542240</v>
      </c>
      <c r="N27" s="60">
        <v>13354775</v>
      </c>
      <c r="O27" s="60">
        <v>17640227</v>
      </c>
      <c r="P27" s="60">
        <v>36537242</v>
      </c>
      <c r="Q27" s="60">
        <v>0</v>
      </c>
      <c r="R27" s="60">
        <v>0</v>
      </c>
      <c r="S27" s="60">
        <v>0</v>
      </c>
      <c r="T27" s="60">
        <v>0</v>
      </c>
      <c r="U27" s="60">
        <v>122228883</v>
      </c>
      <c r="V27" s="60">
        <v>235737447</v>
      </c>
      <c r="W27" s="60">
        <v>-113508564</v>
      </c>
      <c r="X27" s="61">
        <v>-48.15</v>
      </c>
      <c r="Y27" s="62">
        <v>314316596</v>
      </c>
    </row>
    <row r="28" spans="1:25" ht="13.5">
      <c r="A28" s="63" t="s">
        <v>43</v>
      </c>
      <c r="B28" s="1">
        <v>75744833</v>
      </c>
      <c r="C28" s="19">
        <v>142983856</v>
      </c>
      <c r="D28" s="20">
        <v>65600872</v>
      </c>
      <c r="E28" s="20">
        <v>96078</v>
      </c>
      <c r="F28" s="20">
        <v>3917690</v>
      </c>
      <c r="G28" s="20">
        <v>4252659</v>
      </c>
      <c r="H28" s="20">
        <v>8266427</v>
      </c>
      <c r="I28" s="20">
        <v>8699924</v>
      </c>
      <c r="J28" s="20">
        <v>6818060</v>
      </c>
      <c r="K28" s="20">
        <v>10240570</v>
      </c>
      <c r="L28" s="20">
        <v>25758554</v>
      </c>
      <c r="M28" s="20">
        <v>1704662</v>
      </c>
      <c r="N28" s="20">
        <v>6374454</v>
      </c>
      <c r="O28" s="20">
        <v>5325279</v>
      </c>
      <c r="P28" s="20">
        <v>13404395</v>
      </c>
      <c r="Q28" s="20">
        <v>0</v>
      </c>
      <c r="R28" s="20">
        <v>0</v>
      </c>
      <c r="S28" s="20">
        <v>0</v>
      </c>
      <c r="T28" s="20">
        <v>0</v>
      </c>
      <c r="U28" s="20">
        <v>47429376</v>
      </c>
      <c r="V28" s="20">
        <v>49200654</v>
      </c>
      <c r="W28" s="20">
        <v>-1771278</v>
      </c>
      <c r="X28" s="21">
        <v>-3.6</v>
      </c>
      <c r="Y28" s="22">
        <v>65600872</v>
      </c>
    </row>
    <row r="29" spans="1:25" ht="13.5">
      <c r="A29" s="18" t="s">
        <v>103</v>
      </c>
      <c r="B29" s="1">
        <v>1749868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40741872</v>
      </c>
      <c r="C30" s="19">
        <v>35120160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-207888</v>
      </c>
      <c r="N30" s="20">
        <v>86425</v>
      </c>
      <c r="O30" s="20">
        <v>0</v>
      </c>
      <c r="P30" s="20">
        <v>-121463</v>
      </c>
      <c r="Q30" s="20">
        <v>0</v>
      </c>
      <c r="R30" s="20">
        <v>0</v>
      </c>
      <c r="S30" s="20">
        <v>0</v>
      </c>
      <c r="T30" s="20">
        <v>0</v>
      </c>
      <c r="U30" s="20">
        <v>-121463</v>
      </c>
      <c r="V30" s="20">
        <v>0</v>
      </c>
      <c r="W30" s="20">
        <v>-121463</v>
      </c>
      <c r="X30" s="21">
        <v>0</v>
      </c>
      <c r="Y30" s="22">
        <v>0</v>
      </c>
    </row>
    <row r="31" spans="1:25" ht="13.5">
      <c r="A31" s="18" t="s">
        <v>48</v>
      </c>
      <c r="B31" s="1">
        <v>65188323</v>
      </c>
      <c r="C31" s="19">
        <v>146042153</v>
      </c>
      <c r="D31" s="20">
        <v>248715724</v>
      </c>
      <c r="E31" s="20">
        <v>2440327</v>
      </c>
      <c r="F31" s="20">
        <v>7016623</v>
      </c>
      <c r="G31" s="20">
        <v>10975732</v>
      </c>
      <c r="H31" s="20">
        <v>20432682</v>
      </c>
      <c r="I31" s="20">
        <v>9988349</v>
      </c>
      <c r="J31" s="20">
        <v>8436805</v>
      </c>
      <c r="K31" s="20">
        <v>12884791</v>
      </c>
      <c r="L31" s="20">
        <v>31309945</v>
      </c>
      <c r="M31" s="20">
        <v>4322983</v>
      </c>
      <c r="N31" s="20">
        <v>6768030</v>
      </c>
      <c r="O31" s="20">
        <v>12314947</v>
      </c>
      <c r="P31" s="20">
        <v>23405960</v>
      </c>
      <c r="Q31" s="20">
        <v>0</v>
      </c>
      <c r="R31" s="20">
        <v>0</v>
      </c>
      <c r="S31" s="20">
        <v>0</v>
      </c>
      <c r="T31" s="20">
        <v>0</v>
      </c>
      <c r="U31" s="20">
        <v>75148587</v>
      </c>
      <c r="V31" s="20">
        <v>186536793</v>
      </c>
      <c r="W31" s="20">
        <v>-111388206</v>
      </c>
      <c r="X31" s="21">
        <v>-59.71</v>
      </c>
      <c r="Y31" s="22">
        <v>248715724</v>
      </c>
    </row>
    <row r="32" spans="1:25" ht="13.5">
      <c r="A32" s="30" t="s">
        <v>49</v>
      </c>
      <c r="B32" s="2">
        <f>SUM(B28:B31)</f>
        <v>183424896</v>
      </c>
      <c r="C32" s="59">
        <f aca="true" t="shared" si="5" ref="C32:Y32">SUM(C28:C31)</f>
        <v>324146169</v>
      </c>
      <c r="D32" s="60">
        <f t="shared" si="5"/>
        <v>314316596</v>
      </c>
      <c r="E32" s="60">
        <f t="shared" si="5"/>
        <v>2536405</v>
      </c>
      <c r="F32" s="60">
        <f t="shared" si="5"/>
        <v>10934313</v>
      </c>
      <c r="G32" s="60">
        <f t="shared" si="5"/>
        <v>15228391</v>
      </c>
      <c r="H32" s="60">
        <f t="shared" si="5"/>
        <v>28699109</v>
      </c>
      <c r="I32" s="60">
        <f t="shared" si="5"/>
        <v>18688273</v>
      </c>
      <c r="J32" s="60">
        <f t="shared" si="5"/>
        <v>15254865</v>
      </c>
      <c r="K32" s="60">
        <f t="shared" si="5"/>
        <v>23125361</v>
      </c>
      <c r="L32" s="60">
        <f t="shared" si="5"/>
        <v>57068499</v>
      </c>
      <c r="M32" s="60">
        <f t="shared" si="5"/>
        <v>5819757</v>
      </c>
      <c r="N32" s="60">
        <f t="shared" si="5"/>
        <v>13228909</v>
      </c>
      <c r="O32" s="60">
        <f t="shared" si="5"/>
        <v>17640226</v>
      </c>
      <c r="P32" s="60">
        <f t="shared" si="5"/>
        <v>36688892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122456500</v>
      </c>
      <c r="V32" s="60">
        <f t="shared" si="5"/>
        <v>235737447</v>
      </c>
      <c r="W32" s="60">
        <f t="shared" si="5"/>
        <v>-113280947</v>
      </c>
      <c r="X32" s="61">
        <f>+IF(V32&lt;&gt;0,(W32/V32)*100,0)</f>
        <v>-48.05386180329678</v>
      </c>
      <c r="Y32" s="62">
        <f t="shared" si="5"/>
        <v>314316596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332792105</v>
      </c>
      <c r="C35" s="19">
        <v>0</v>
      </c>
      <c r="D35" s="20">
        <v>332792105</v>
      </c>
      <c r="E35" s="20">
        <v>460433481</v>
      </c>
      <c r="F35" s="20">
        <v>401437369</v>
      </c>
      <c r="G35" s="20">
        <v>425052817</v>
      </c>
      <c r="H35" s="20">
        <v>1286923667</v>
      </c>
      <c r="I35" s="20">
        <v>433864256</v>
      </c>
      <c r="J35" s="20">
        <v>409142738</v>
      </c>
      <c r="K35" s="20">
        <v>360168275</v>
      </c>
      <c r="L35" s="20">
        <v>1203175269</v>
      </c>
      <c r="M35" s="20">
        <v>385975855</v>
      </c>
      <c r="N35" s="20">
        <v>396682678</v>
      </c>
      <c r="O35" s="20">
        <v>222152699</v>
      </c>
      <c r="P35" s="20">
        <v>1004811232</v>
      </c>
      <c r="Q35" s="20">
        <v>0</v>
      </c>
      <c r="R35" s="20">
        <v>0</v>
      </c>
      <c r="S35" s="20">
        <v>0</v>
      </c>
      <c r="T35" s="20">
        <v>0</v>
      </c>
      <c r="U35" s="20">
        <v>3494910168</v>
      </c>
      <c r="V35" s="20">
        <v>249594079</v>
      </c>
      <c r="W35" s="20">
        <v>3245316089</v>
      </c>
      <c r="X35" s="21">
        <v>1300.24</v>
      </c>
      <c r="Y35" s="22">
        <v>332792105</v>
      </c>
    </row>
    <row r="36" spans="1:25" ht="13.5">
      <c r="A36" s="18" t="s">
        <v>52</v>
      </c>
      <c r="B36" s="1">
        <v>2532218873</v>
      </c>
      <c r="C36" s="19">
        <v>0</v>
      </c>
      <c r="D36" s="20">
        <v>2532218873</v>
      </c>
      <c r="E36" s="20">
        <v>2534269878</v>
      </c>
      <c r="F36" s="20">
        <v>2545204190</v>
      </c>
      <c r="G36" s="20">
        <v>2560501553</v>
      </c>
      <c r="H36" s="20">
        <v>7639975621</v>
      </c>
      <c r="I36" s="20">
        <v>2579222319</v>
      </c>
      <c r="J36" s="20">
        <v>2594509803</v>
      </c>
      <c r="K36" s="20">
        <v>2581380123</v>
      </c>
      <c r="L36" s="20">
        <v>7755112245</v>
      </c>
      <c r="M36" s="20">
        <v>2587199882</v>
      </c>
      <c r="N36" s="20">
        <v>2600470149</v>
      </c>
      <c r="O36" s="20">
        <v>2618189839</v>
      </c>
      <c r="P36" s="20">
        <v>7805859870</v>
      </c>
      <c r="Q36" s="20">
        <v>0</v>
      </c>
      <c r="R36" s="20">
        <v>0</v>
      </c>
      <c r="S36" s="20">
        <v>0</v>
      </c>
      <c r="T36" s="20">
        <v>0</v>
      </c>
      <c r="U36" s="20">
        <v>23200947736</v>
      </c>
      <c r="V36" s="20">
        <v>1899164155</v>
      </c>
      <c r="W36" s="20">
        <v>21301783581</v>
      </c>
      <c r="X36" s="21">
        <v>1121.64</v>
      </c>
      <c r="Y36" s="22">
        <v>2532218873</v>
      </c>
    </row>
    <row r="37" spans="1:25" ht="13.5">
      <c r="A37" s="18" t="s">
        <v>53</v>
      </c>
      <c r="B37" s="1">
        <v>192411272</v>
      </c>
      <c r="C37" s="19">
        <v>0</v>
      </c>
      <c r="D37" s="20">
        <v>241208917</v>
      </c>
      <c r="E37" s="20">
        <v>201960236</v>
      </c>
      <c r="F37" s="20">
        <v>198022009</v>
      </c>
      <c r="G37" s="20">
        <v>209486440</v>
      </c>
      <c r="H37" s="20">
        <v>609468685</v>
      </c>
      <c r="I37" s="20">
        <v>216298545</v>
      </c>
      <c r="J37" s="20">
        <v>215899236</v>
      </c>
      <c r="K37" s="20">
        <v>214035320</v>
      </c>
      <c r="L37" s="20">
        <v>646233101</v>
      </c>
      <c r="M37" s="20">
        <v>314223104</v>
      </c>
      <c r="N37" s="20">
        <v>330259969</v>
      </c>
      <c r="O37" s="20">
        <v>540763063</v>
      </c>
      <c r="P37" s="20">
        <v>1185246136</v>
      </c>
      <c r="Q37" s="20">
        <v>0</v>
      </c>
      <c r="R37" s="20">
        <v>0</v>
      </c>
      <c r="S37" s="20">
        <v>0</v>
      </c>
      <c r="T37" s="20">
        <v>0</v>
      </c>
      <c r="U37" s="20">
        <v>2440947922</v>
      </c>
      <c r="V37" s="20">
        <v>180906688</v>
      </c>
      <c r="W37" s="20">
        <v>2260041234</v>
      </c>
      <c r="X37" s="21">
        <v>1249.29</v>
      </c>
      <c r="Y37" s="22">
        <v>241208917</v>
      </c>
    </row>
    <row r="38" spans="1:25" ht="13.5">
      <c r="A38" s="18" t="s">
        <v>54</v>
      </c>
      <c r="B38" s="1">
        <v>181761796</v>
      </c>
      <c r="C38" s="19">
        <v>0</v>
      </c>
      <c r="D38" s="20">
        <v>132964151</v>
      </c>
      <c r="E38" s="20">
        <v>103859680</v>
      </c>
      <c r="F38" s="20">
        <v>103859680</v>
      </c>
      <c r="G38" s="20">
        <v>101861622</v>
      </c>
      <c r="H38" s="20">
        <v>309580982</v>
      </c>
      <c r="I38" s="20">
        <v>132725031</v>
      </c>
      <c r="J38" s="20">
        <v>132639208</v>
      </c>
      <c r="K38" s="20">
        <v>128848739</v>
      </c>
      <c r="L38" s="20">
        <v>394212978</v>
      </c>
      <c r="M38" s="20">
        <v>127849799</v>
      </c>
      <c r="N38" s="20">
        <v>127741555</v>
      </c>
      <c r="O38" s="20">
        <v>125526057</v>
      </c>
      <c r="P38" s="20">
        <v>381117411</v>
      </c>
      <c r="Q38" s="20">
        <v>0</v>
      </c>
      <c r="R38" s="20">
        <v>0</v>
      </c>
      <c r="S38" s="20">
        <v>0</v>
      </c>
      <c r="T38" s="20">
        <v>0</v>
      </c>
      <c r="U38" s="20">
        <v>1084911371</v>
      </c>
      <c r="V38" s="20">
        <v>99723113</v>
      </c>
      <c r="W38" s="20">
        <v>985188258</v>
      </c>
      <c r="X38" s="21">
        <v>987.92</v>
      </c>
      <c r="Y38" s="22">
        <v>132964151</v>
      </c>
    </row>
    <row r="39" spans="1:25" ht="13.5">
      <c r="A39" s="18" t="s">
        <v>55</v>
      </c>
      <c r="B39" s="1">
        <v>2490837910</v>
      </c>
      <c r="C39" s="19">
        <v>583856</v>
      </c>
      <c r="D39" s="20">
        <v>2490837910</v>
      </c>
      <c r="E39" s="20">
        <v>2688883443</v>
      </c>
      <c r="F39" s="20">
        <v>2644759870</v>
      </c>
      <c r="G39" s="20">
        <v>2674206308</v>
      </c>
      <c r="H39" s="20">
        <v>8007849621</v>
      </c>
      <c r="I39" s="20">
        <v>2664062999</v>
      </c>
      <c r="J39" s="20">
        <v>2655114097</v>
      </c>
      <c r="K39" s="20">
        <v>2598664339</v>
      </c>
      <c r="L39" s="20">
        <v>7917841435</v>
      </c>
      <c r="M39" s="20">
        <v>2531102834</v>
      </c>
      <c r="N39" s="20">
        <v>2539151303</v>
      </c>
      <c r="O39" s="20">
        <v>2174053418</v>
      </c>
      <c r="P39" s="20">
        <v>7244307555</v>
      </c>
      <c r="Q39" s="20">
        <v>0</v>
      </c>
      <c r="R39" s="20">
        <v>0</v>
      </c>
      <c r="S39" s="20">
        <v>0</v>
      </c>
      <c r="T39" s="20">
        <v>0</v>
      </c>
      <c r="U39" s="20">
        <v>23169998611</v>
      </c>
      <c r="V39" s="20">
        <v>1868128433</v>
      </c>
      <c r="W39" s="20">
        <v>21301870178</v>
      </c>
      <c r="X39" s="21">
        <v>1140.28</v>
      </c>
      <c r="Y39" s="22">
        <v>2490837910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2783957265</v>
      </c>
      <c r="C42" s="19">
        <v>248735143</v>
      </c>
      <c r="D42" s="20">
        <v>96445870</v>
      </c>
      <c r="E42" s="20">
        <v>168545509</v>
      </c>
      <c r="F42" s="20">
        <v>-85638980</v>
      </c>
      <c r="G42" s="20">
        <v>27779331</v>
      </c>
      <c r="H42" s="20">
        <v>110685860</v>
      </c>
      <c r="I42" s="20">
        <v>-9222426</v>
      </c>
      <c r="J42" s="20">
        <v>101669599</v>
      </c>
      <c r="K42" s="20">
        <v>-20742640</v>
      </c>
      <c r="L42" s="20">
        <v>71704533</v>
      </c>
      <c r="M42" s="20">
        <v>15250829</v>
      </c>
      <c r="N42" s="20">
        <v>25912679</v>
      </c>
      <c r="O42" s="20">
        <v>62386726</v>
      </c>
      <c r="P42" s="20">
        <v>103550234</v>
      </c>
      <c r="Q42" s="20">
        <v>0</v>
      </c>
      <c r="R42" s="20">
        <v>0</v>
      </c>
      <c r="S42" s="20">
        <v>0</v>
      </c>
      <c r="T42" s="20">
        <v>0</v>
      </c>
      <c r="U42" s="20">
        <v>285940627</v>
      </c>
      <c r="V42" s="20">
        <v>563223325</v>
      </c>
      <c r="W42" s="20">
        <v>-277282698</v>
      </c>
      <c r="X42" s="21">
        <v>-49.23</v>
      </c>
      <c r="Y42" s="22">
        <v>96445870</v>
      </c>
    </row>
    <row r="43" spans="1:25" ht="13.5">
      <c r="A43" s="18" t="s">
        <v>58</v>
      </c>
      <c r="B43" s="1">
        <v>195298717</v>
      </c>
      <c r="C43" s="19">
        <v>-279215143</v>
      </c>
      <c r="D43" s="20">
        <v>-293561540</v>
      </c>
      <c r="E43" s="20">
        <v>-2018214</v>
      </c>
      <c r="F43" s="20">
        <v>-10934312</v>
      </c>
      <c r="G43" s="20">
        <v>-15228388</v>
      </c>
      <c r="H43" s="20">
        <v>-28180914</v>
      </c>
      <c r="I43" s="20">
        <v>-18688273</v>
      </c>
      <c r="J43" s="20">
        <v>-15254864</v>
      </c>
      <c r="K43" s="20">
        <v>-23125360</v>
      </c>
      <c r="L43" s="20">
        <v>-57068497</v>
      </c>
      <c r="M43" s="20">
        <v>-5819758</v>
      </c>
      <c r="N43" s="20">
        <v>-13228909</v>
      </c>
      <c r="O43" s="20">
        <v>-17640225</v>
      </c>
      <c r="P43" s="20">
        <v>-36688892</v>
      </c>
      <c r="Q43" s="20">
        <v>0</v>
      </c>
      <c r="R43" s="20">
        <v>0</v>
      </c>
      <c r="S43" s="20">
        <v>0</v>
      </c>
      <c r="T43" s="20">
        <v>0</v>
      </c>
      <c r="U43" s="20">
        <v>-121938303</v>
      </c>
      <c r="V43" s="20">
        <v>-138710340</v>
      </c>
      <c r="W43" s="20">
        <v>16772037</v>
      </c>
      <c r="X43" s="21">
        <v>-12.09</v>
      </c>
      <c r="Y43" s="22">
        <v>-293561540</v>
      </c>
    </row>
    <row r="44" spans="1:25" ht="13.5">
      <c r="A44" s="18" t="s">
        <v>59</v>
      </c>
      <c r="B44" s="1">
        <v>13174773</v>
      </c>
      <c r="C44" s="19">
        <v>0</v>
      </c>
      <c r="D44" s="20">
        <v>-35119992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-11885992</v>
      </c>
      <c r="W44" s="20">
        <v>11885992</v>
      </c>
      <c r="X44" s="21">
        <v>-100</v>
      </c>
      <c r="Y44" s="22">
        <v>-35119992</v>
      </c>
    </row>
    <row r="45" spans="1:25" ht="13.5">
      <c r="A45" s="30" t="s">
        <v>60</v>
      </c>
      <c r="B45" s="2">
        <v>2992430755</v>
      </c>
      <c r="C45" s="59">
        <v>-35153377</v>
      </c>
      <c r="D45" s="60">
        <v>-232235662</v>
      </c>
      <c r="E45" s="60">
        <v>166593040</v>
      </c>
      <c r="F45" s="60">
        <v>70019748</v>
      </c>
      <c r="G45" s="60">
        <v>82570691</v>
      </c>
      <c r="H45" s="60">
        <v>82570691</v>
      </c>
      <c r="I45" s="60">
        <v>54659992</v>
      </c>
      <c r="J45" s="60">
        <v>141074727</v>
      </c>
      <c r="K45" s="60">
        <v>97206727</v>
      </c>
      <c r="L45" s="60">
        <v>97206727</v>
      </c>
      <c r="M45" s="60">
        <v>106637798</v>
      </c>
      <c r="N45" s="60">
        <v>119321568</v>
      </c>
      <c r="O45" s="60">
        <v>164068069</v>
      </c>
      <c r="P45" s="60">
        <v>164068069</v>
      </c>
      <c r="Q45" s="60">
        <v>0</v>
      </c>
      <c r="R45" s="60">
        <v>0</v>
      </c>
      <c r="S45" s="60">
        <v>0</v>
      </c>
      <c r="T45" s="60">
        <v>0</v>
      </c>
      <c r="U45" s="60">
        <v>164068069</v>
      </c>
      <c r="V45" s="60">
        <v>412626993</v>
      </c>
      <c r="W45" s="60">
        <v>-248558924</v>
      </c>
      <c r="X45" s="61">
        <v>-60.24</v>
      </c>
      <c r="Y45" s="62">
        <v>-232235662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63209884</v>
      </c>
      <c r="C49" s="89">
        <v>29517940</v>
      </c>
      <c r="D49" s="14">
        <v>23695862</v>
      </c>
      <c r="E49" s="14">
        <v>0</v>
      </c>
      <c r="F49" s="14">
        <v>0</v>
      </c>
      <c r="G49" s="14">
        <v>0</v>
      </c>
      <c r="H49" s="14">
        <v>655754461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772178147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11544685</v>
      </c>
      <c r="C51" s="89">
        <v>103325004</v>
      </c>
      <c r="D51" s="14">
        <v>1154321</v>
      </c>
      <c r="E51" s="14">
        <v>0</v>
      </c>
      <c r="F51" s="14">
        <v>0</v>
      </c>
      <c r="G51" s="14">
        <v>0</v>
      </c>
      <c r="H51" s="14">
        <v>6236593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122260603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20376065</v>
      </c>
      <c r="D5" s="20">
        <v>20376065</v>
      </c>
      <c r="E5" s="20">
        <v>1572574</v>
      </c>
      <c r="F5" s="20">
        <v>1556697</v>
      </c>
      <c r="G5" s="20">
        <v>1569514</v>
      </c>
      <c r="H5" s="20">
        <v>4698785</v>
      </c>
      <c r="I5" s="20">
        <v>1586162</v>
      </c>
      <c r="J5" s="20">
        <v>1599188</v>
      </c>
      <c r="K5" s="20">
        <v>1599294</v>
      </c>
      <c r="L5" s="20">
        <v>4784644</v>
      </c>
      <c r="M5" s="20">
        <v>1598582</v>
      </c>
      <c r="N5" s="20">
        <v>1599611</v>
      </c>
      <c r="O5" s="20">
        <v>1599603</v>
      </c>
      <c r="P5" s="20">
        <v>4797796</v>
      </c>
      <c r="Q5" s="20">
        <v>0</v>
      </c>
      <c r="R5" s="20">
        <v>0</v>
      </c>
      <c r="S5" s="20">
        <v>0</v>
      </c>
      <c r="T5" s="20">
        <v>0</v>
      </c>
      <c r="U5" s="20">
        <v>14281225</v>
      </c>
      <c r="V5" s="20">
        <v>15282049</v>
      </c>
      <c r="W5" s="20">
        <v>-1000824</v>
      </c>
      <c r="X5" s="21">
        <v>-6.55</v>
      </c>
      <c r="Y5" s="22">
        <v>20376065</v>
      </c>
    </row>
    <row r="6" spans="1:25" ht="13.5">
      <c r="A6" s="18" t="s">
        <v>31</v>
      </c>
      <c r="B6" s="1">
        <v>0</v>
      </c>
      <c r="C6" s="19">
        <v>71736080</v>
      </c>
      <c r="D6" s="20">
        <v>71736080</v>
      </c>
      <c r="E6" s="20">
        <v>8756729</v>
      </c>
      <c r="F6" s="20">
        <v>11815660</v>
      </c>
      <c r="G6" s="20">
        <v>1556779</v>
      </c>
      <c r="H6" s="20">
        <v>22129168</v>
      </c>
      <c r="I6" s="20">
        <v>5747764</v>
      </c>
      <c r="J6" s="20">
        <v>8345519</v>
      </c>
      <c r="K6" s="20">
        <v>5823981</v>
      </c>
      <c r="L6" s="20">
        <v>19917264</v>
      </c>
      <c r="M6" s="20">
        <v>6848018</v>
      </c>
      <c r="N6" s="20">
        <v>7439638</v>
      </c>
      <c r="O6" s="20">
        <v>7955200</v>
      </c>
      <c r="P6" s="20">
        <v>22242856</v>
      </c>
      <c r="Q6" s="20">
        <v>0</v>
      </c>
      <c r="R6" s="20">
        <v>0</v>
      </c>
      <c r="S6" s="20">
        <v>0</v>
      </c>
      <c r="T6" s="20">
        <v>0</v>
      </c>
      <c r="U6" s="20">
        <v>64289288</v>
      </c>
      <c r="V6" s="20">
        <v>53802060</v>
      </c>
      <c r="W6" s="20">
        <v>10487228</v>
      </c>
      <c r="X6" s="21">
        <v>19.49</v>
      </c>
      <c r="Y6" s="22">
        <v>71736080</v>
      </c>
    </row>
    <row r="7" spans="1:25" ht="13.5">
      <c r="A7" s="18" t="s">
        <v>32</v>
      </c>
      <c r="B7" s="1">
        <v>0</v>
      </c>
      <c r="C7" s="19">
        <v>2700000</v>
      </c>
      <c r="D7" s="20">
        <v>2700000</v>
      </c>
      <c r="E7" s="20">
        <v>0</v>
      </c>
      <c r="F7" s="20">
        <v>0</v>
      </c>
      <c r="G7" s="20">
        <v>0</v>
      </c>
      <c r="H7" s="20">
        <v>0</v>
      </c>
      <c r="I7" s="20">
        <v>8907</v>
      </c>
      <c r="J7" s="20">
        <v>0</v>
      </c>
      <c r="K7" s="20">
        <v>16556</v>
      </c>
      <c r="L7" s="20">
        <v>25463</v>
      </c>
      <c r="M7" s="20">
        <v>1703</v>
      </c>
      <c r="N7" s="20">
        <v>10849</v>
      </c>
      <c r="O7" s="20">
        <v>1956</v>
      </c>
      <c r="P7" s="20">
        <v>14508</v>
      </c>
      <c r="Q7" s="20">
        <v>0</v>
      </c>
      <c r="R7" s="20">
        <v>0</v>
      </c>
      <c r="S7" s="20">
        <v>0</v>
      </c>
      <c r="T7" s="20">
        <v>0</v>
      </c>
      <c r="U7" s="20">
        <v>39971</v>
      </c>
      <c r="V7" s="20">
        <v>2025000</v>
      </c>
      <c r="W7" s="20">
        <v>-1985029</v>
      </c>
      <c r="X7" s="21">
        <v>-98.03</v>
      </c>
      <c r="Y7" s="22">
        <v>2700000</v>
      </c>
    </row>
    <row r="8" spans="1:25" ht="13.5">
      <c r="A8" s="18" t="s">
        <v>33</v>
      </c>
      <c r="B8" s="1">
        <v>0</v>
      </c>
      <c r="C8" s="19">
        <v>71853196</v>
      </c>
      <c r="D8" s="20">
        <v>71853196</v>
      </c>
      <c r="E8" s="20">
        <v>24559078</v>
      </c>
      <c r="F8" s="20">
        <v>0</v>
      </c>
      <c r="G8" s="20">
        <v>0</v>
      </c>
      <c r="H8" s="20">
        <v>24559078</v>
      </c>
      <c r="I8" s="20">
        <v>0</v>
      </c>
      <c r="J8" s="20">
        <v>0</v>
      </c>
      <c r="K8" s="20">
        <v>19647263</v>
      </c>
      <c r="L8" s="20">
        <v>19647263</v>
      </c>
      <c r="M8" s="20">
        <v>0</v>
      </c>
      <c r="N8" s="20">
        <v>0</v>
      </c>
      <c r="O8" s="20">
        <v>14735447</v>
      </c>
      <c r="P8" s="20">
        <v>14735447</v>
      </c>
      <c r="Q8" s="20">
        <v>0</v>
      </c>
      <c r="R8" s="20">
        <v>0</v>
      </c>
      <c r="S8" s="20">
        <v>0</v>
      </c>
      <c r="T8" s="20">
        <v>0</v>
      </c>
      <c r="U8" s="20">
        <v>58941788</v>
      </c>
      <c r="V8" s="20">
        <v>53889897</v>
      </c>
      <c r="W8" s="20">
        <v>5051891</v>
      </c>
      <c r="X8" s="21">
        <v>9.37</v>
      </c>
      <c r="Y8" s="22">
        <v>71853196</v>
      </c>
    </row>
    <row r="9" spans="1:25" ht="13.5">
      <c r="A9" s="18" t="s">
        <v>34</v>
      </c>
      <c r="B9" s="1">
        <v>0</v>
      </c>
      <c r="C9" s="19">
        <v>15818587</v>
      </c>
      <c r="D9" s="20">
        <v>15818587</v>
      </c>
      <c r="E9" s="20">
        <v>1077904</v>
      </c>
      <c r="F9" s="20">
        <v>1121163</v>
      </c>
      <c r="G9" s="20">
        <v>1116925</v>
      </c>
      <c r="H9" s="20">
        <v>3315992</v>
      </c>
      <c r="I9" s="20">
        <v>1193449</v>
      </c>
      <c r="J9" s="20">
        <v>1197968</v>
      </c>
      <c r="K9" s="20">
        <v>1056040</v>
      </c>
      <c r="L9" s="20">
        <v>3447457</v>
      </c>
      <c r="M9" s="20">
        <v>1200762</v>
      </c>
      <c r="N9" s="20">
        <v>1403222</v>
      </c>
      <c r="O9" s="20">
        <v>1964709</v>
      </c>
      <c r="P9" s="20">
        <v>4568693</v>
      </c>
      <c r="Q9" s="20">
        <v>0</v>
      </c>
      <c r="R9" s="20">
        <v>0</v>
      </c>
      <c r="S9" s="20">
        <v>0</v>
      </c>
      <c r="T9" s="20">
        <v>0</v>
      </c>
      <c r="U9" s="20">
        <v>11332142</v>
      </c>
      <c r="V9" s="20">
        <v>11863940</v>
      </c>
      <c r="W9" s="20">
        <v>-531798</v>
      </c>
      <c r="X9" s="21">
        <v>-4.48</v>
      </c>
      <c r="Y9" s="22">
        <v>15818587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182483928</v>
      </c>
      <c r="D10" s="26">
        <f t="shared" si="0"/>
        <v>182483928</v>
      </c>
      <c r="E10" s="26">
        <f t="shared" si="0"/>
        <v>35966285</v>
      </c>
      <c r="F10" s="26">
        <f t="shared" si="0"/>
        <v>14493520</v>
      </c>
      <c r="G10" s="26">
        <f t="shared" si="0"/>
        <v>4243218</v>
      </c>
      <c r="H10" s="26">
        <f t="shared" si="0"/>
        <v>54703023</v>
      </c>
      <c r="I10" s="26">
        <f t="shared" si="0"/>
        <v>8536282</v>
      </c>
      <c r="J10" s="26">
        <f t="shared" si="0"/>
        <v>11142675</v>
      </c>
      <c r="K10" s="26">
        <f t="shared" si="0"/>
        <v>28143134</v>
      </c>
      <c r="L10" s="26">
        <f t="shared" si="0"/>
        <v>47822091</v>
      </c>
      <c r="M10" s="26">
        <f t="shared" si="0"/>
        <v>9649065</v>
      </c>
      <c r="N10" s="26">
        <f t="shared" si="0"/>
        <v>10453320</v>
      </c>
      <c r="O10" s="26">
        <f t="shared" si="0"/>
        <v>26256915</v>
      </c>
      <c r="P10" s="26">
        <f t="shared" si="0"/>
        <v>46359300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148884414</v>
      </c>
      <c r="V10" s="26">
        <f t="shared" si="0"/>
        <v>136862946</v>
      </c>
      <c r="W10" s="26">
        <f t="shared" si="0"/>
        <v>12021468</v>
      </c>
      <c r="X10" s="27">
        <f>+IF(V10&lt;&gt;0,(W10/V10)*100,0)</f>
        <v>8.783581203929367</v>
      </c>
      <c r="Y10" s="28">
        <f t="shared" si="0"/>
        <v>182483928</v>
      </c>
    </row>
    <row r="11" spans="1:25" ht="13.5">
      <c r="A11" s="18" t="s">
        <v>35</v>
      </c>
      <c r="B11" s="1">
        <v>0</v>
      </c>
      <c r="C11" s="19">
        <v>57650503</v>
      </c>
      <c r="D11" s="20">
        <v>57650503</v>
      </c>
      <c r="E11" s="20">
        <v>4443722</v>
      </c>
      <c r="F11" s="20">
        <v>3926499</v>
      </c>
      <c r="G11" s="20">
        <v>3753118</v>
      </c>
      <c r="H11" s="20">
        <v>12123339</v>
      </c>
      <c r="I11" s="20">
        <v>4018221</v>
      </c>
      <c r="J11" s="20">
        <v>4082353</v>
      </c>
      <c r="K11" s="20">
        <v>4026094</v>
      </c>
      <c r="L11" s="20">
        <v>12126668</v>
      </c>
      <c r="M11" s="20">
        <v>4895792</v>
      </c>
      <c r="N11" s="20">
        <v>4004185</v>
      </c>
      <c r="O11" s="20">
        <v>3609804</v>
      </c>
      <c r="P11" s="20">
        <v>12509781</v>
      </c>
      <c r="Q11" s="20">
        <v>0</v>
      </c>
      <c r="R11" s="20">
        <v>0</v>
      </c>
      <c r="S11" s="20">
        <v>0</v>
      </c>
      <c r="T11" s="20">
        <v>0</v>
      </c>
      <c r="U11" s="20">
        <v>36759788</v>
      </c>
      <c r="V11" s="20">
        <v>43237877</v>
      </c>
      <c r="W11" s="20">
        <v>-6478089</v>
      </c>
      <c r="X11" s="21">
        <v>-14.98</v>
      </c>
      <c r="Y11" s="22">
        <v>57650503</v>
      </c>
    </row>
    <row r="12" spans="1:25" ht="13.5">
      <c r="A12" s="18" t="s">
        <v>36</v>
      </c>
      <c r="B12" s="1">
        <v>0</v>
      </c>
      <c r="C12" s="19">
        <v>5195100</v>
      </c>
      <c r="D12" s="20">
        <v>5195100</v>
      </c>
      <c r="E12" s="20">
        <v>326277</v>
      </c>
      <c r="F12" s="20">
        <v>328697</v>
      </c>
      <c r="G12" s="20">
        <v>326277</v>
      </c>
      <c r="H12" s="20">
        <v>981251</v>
      </c>
      <c r="I12" s="20">
        <v>334953</v>
      </c>
      <c r="J12" s="20">
        <v>375354</v>
      </c>
      <c r="K12" s="20">
        <v>360882</v>
      </c>
      <c r="L12" s="20">
        <v>1071189</v>
      </c>
      <c r="M12" s="20">
        <v>445568</v>
      </c>
      <c r="N12" s="20">
        <v>379806</v>
      </c>
      <c r="O12" s="20">
        <v>384630</v>
      </c>
      <c r="P12" s="20">
        <v>1210004</v>
      </c>
      <c r="Q12" s="20">
        <v>0</v>
      </c>
      <c r="R12" s="20">
        <v>0</v>
      </c>
      <c r="S12" s="20">
        <v>0</v>
      </c>
      <c r="T12" s="20">
        <v>0</v>
      </c>
      <c r="U12" s="20">
        <v>3262444</v>
      </c>
      <c r="V12" s="20">
        <v>3896325</v>
      </c>
      <c r="W12" s="20">
        <v>-633881</v>
      </c>
      <c r="X12" s="21">
        <v>-16.27</v>
      </c>
      <c r="Y12" s="22">
        <v>5195100</v>
      </c>
    </row>
    <row r="13" spans="1:25" ht="13.5">
      <c r="A13" s="18" t="s">
        <v>99</v>
      </c>
      <c r="B13" s="1">
        <v>0</v>
      </c>
      <c r="C13" s="19">
        <v>16959150</v>
      </c>
      <c r="D13" s="20">
        <v>16959150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12719363</v>
      </c>
      <c r="W13" s="20">
        <v>-12719363</v>
      </c>
      <c r="X13" s="21">
        <v>-100</v>
      </c>
      <c r="Y13" s="22">
        <v>16959150</v>
      </c>
    </row>
    <row r="14" spans="1:25" ht="13.5">
      <c r="A14" s="18" t="s">
        <v>37</v>
      </c>
      <c r="B14" s="1">
        <v>0</v>
      </c>
      <c r="C14" s="19">
        <v>4625507</v>
      </c>
      <c r="D14" s="20">
        <v>4625507</v>
      </c>
      <c r="E14" s="20">
        <v>0</v>
      </c>
      <c r="F14" s="20">
        <v>0</v>
      </c>
      <c r="G14" s="20">
        <v>446653</v>
      </c>
      <c r="H14" s="20">
        <v>446653</v>
      </c>
      <c r="I14" s="20">
        <v>0</v>
      </c>
      <c r="J14" s="20">
        <v>0</v>
      </c>
      <c r="K14" s="20">
        <v>28619</v>
      </c>
      <c r="L14" s="20">
        <v>28619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475272</v>
      </c>
      <c r="V14" s="20">
        <v>3469130</v>
      </c>
      <c r="W14" s="20">
        <v>-2993858</v>
      </c>
      <c r="X14" s="21">
        <v>-86.3</v>
      </c>
      <c r="Y14" s="22">
        <v>4625507</v>
      </c>
    </row>
    <row r="15" spans="1:25" ht="13.5">
      <c r="A15" s="18" t="s">
        <v>38</v>
      </c>
      <c r="B15" s="1">
        <v>0</v>
      </c>
      <c r="C15" s="19">
        <v>35833824</v>
      </c>
      <c r="D15" s="20">
        <v>35833824</v>
      </c>
      <c r="E15" s="20">
        <v>20566</v>
      </c>
      <c r="F15" s="20">
        <v>0</v>
      </c>
      <c r="G15" s="20">
        <v>22247</v>
      </c>
      <c r="H15" s="20">
        <v>42813</v>
      </c>
      <c r="I15" s="20">
        <v>0</v>
      </c>
      <c r="J15" s="20">
        <v>0</v>
      </c>
      <c r="K15" s="20">
        <v>5274010</v>
      </c>
      <c r="L15" s="20">
        <v>5274010</v>
      </c>
      <c r="M15" s="20">
        <v>2457660</v>
      </c>
      <c r="N15" s="20">
        <v>768</v>
      </c>
      <c r="O15" s="20">
        <v>3060709</v>
      </c>
      <c r="P15" s="20">
        <v>5519137</v>
      </c>
      <c r="Q15" s="20">
        <v>0</v>
      </c>
      <c r="R15" s="20">
        <v>0</v>
      </c>
      <c r="S15" s="20">
        <v>0</v>
      </c>
      <c r="T15" s="20">
        <v>0</v>
      </c>
      <c r="U15" s="20">
        <v>10835960</v>
      </c>
      <c r="V15" s="20">
        <v>26875368</v>
      </c>
      <c r="W15" s="20">
        <v>-16039408</v>
      </c>
      <c r="X15" s="21">
        <v>-59.68</v>
      </c>
      <c r="Y15" s="22">
        <v>35833824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75194688</v>
      </c>
      <c r="D17" s="20">
        <v>75194688</v>
      </c>
      <c r="E17" s="20">
        <v>1907432</v>
      </c>
      <c r="F17" s="20">
        <v>2844378</v>
      </c>
      <c r="G17" s="20">
        <v>3477108</v>
      </c>
      <c r="H17" s="20">
        <v>8228918</v>
      </c>
      <c r="I17" s="20">
        <v>660183</v>
      </c>
      <c r="J17" s="20">
        <v>3093832</v>
      </c>
      <c r="K17" s="20">
        <v>2851565</v>
      </c>
      <c r="L17" s="20">
        <v>6605580</v>
      </c>
      <c r="M17" s="20">
        <v>2279812</v>
      </c>
      <c r="N17" s="20">
        <v>17931304</v>
      </c>
      <c r="O17" s="20">
        <v>4645911</v>
      </c>
      <c r="P17" s="20">
        <v>24857027</v>
      </c>
      <c r="Q17" s="20">
        <v>0</v>
      </c>
      <c r="R17" s="20">
        <v>0</v>
      </c>
      <c r="S17" s="20">
        <v>0</v>
      </c>
      <c r="T17" s="20">
        <v>0</v>
      </c>
      <c r="U17" s="20">
        <v>39691525</v>
      </c>
      <c r="V17" s="20">
        <v>56396016</v>
      </c>
      <c r="W17" s="20">
        <v>-16704491</v>
      </c>
      <c r="X17" s="21">
        <v>-29.62</v>
      </c>
      <c r="Y17" s="22">
        <v>75194688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195458772</v>
      </c>
      <c r="D18" s="33">
        <f t="shared" si="1"/>
        <v>195458772</v>
      </c>
      <c r="E18" s="33">
        <f t="shared" si="1"/>
        <v>6697997</v>
      </c>
      <c r="F18" s="33">
        <f t="shared" si="1"/>
        <v>7099574</v>
      </c>
      <c r="G18" s="33">
        <f t="shared" si="1"/>
        <v>8025403</v>
      </c>
      <c r="H18" s="33">
        <f t="shared" si="1"/>
        <v>21822974</v>
      </c>
      <c r="I18" s="33">
        <f t="shared" si="1"/>
        <v>5013357</v>
      </c>
      <c r="J18" s="33">
        <f t="shared" si="1"/>
        <v>7551539</v>
      </c>
      <c r="K18" s="33">
        <f t="shared" si="1"/>
        <v>12541170</v>
      </c>
      <c r="L18" s="33">
        <f t="shared" si="1"/>
        <v>25106066</v>
      </c>
      <c r="M18" s="33">
        <f t="shared" si="1"/>
        <v>10078832</v>
      </c>
      <c r="N18" s="33">
        <f t="shared" si="1"/>
        <v>22316063</v>
      </c>
      <c r="O18" s="33">
        <f t="shared" si="1"/>
        <v>11701054</v>
      </c>
      <c r="P18" s="33">
        <f t="shared" si="1"/>
        <v>44095949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91024989</v>
      </c>
      <c r="V18" s="33">
        <f t="shared" si="1"/>
        <v>146594079</v>
      </c>
      <c r="W18" s="33">
        <f t="shared" si="1"/>
        <v>-55569090</v>
      </c>
      <c r="X18" s="27">
        <f>+IF(V18&lt;&gt;0,(W18/V18)*100,0)</f>
        <v>-37.90677657588067</v>
      </c>
      <c r="Y18" s="34">
        <f t="shared" si="1"/>
        <v>195458772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-12974844</v>
      </c>
      <c r="D19" s="37">
        <f t="shared" si="2"/>
        <v>-12974844</v>
      </c>
      <c r="E19" s="37">
        <f t="shared" si="2"/>
        <v>29268288</v>
      </c>
      <c r="F19" s="37">
        <f t="shared" si="2"/>
        <v>7393946</v>
      </c>
      <c r="G19" s="37">
        <f t="shared" si="2"/>
        <v>-3782185</v>
      </c>
      <c r="H19" s="37">
        <f t="shared" si="2"/>
        <v>32880049</v>
      </c>
      <c r="I19" s="37">
        <f t="shared" si="2"/>
        <v>3522925</v>
      </c>
      <c r="J19" s="37">
        <f t="shared" si="2"/>
        <v>3591136</v>
      </c>
      <c r="K19" s="37">
        <f t="shared" si="2"/>
        <v>15601964</v>
      </c>
      <c r="L19" s="37">
        <f t="shared" si="2"/>
        <v>22716025</v>
      </c>
      <c r="M19" s="37">
        <f t="shared" si="2"/>
        <v>-429767</v>
      </c>
      <c r="N19" s="37">
        <f t="shared" si="2"/>
        <v>-11862743</v>
      </c>
      <c r="O19" s="37">
        <f t="shared" si="2"/>
        <v>14555861</v>
      </c>
      <c r="P19" s="37">
        <f t="shared" si="2"/>
        <v>2263351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57859425</v>
      </c>
      <c r="V19" s="37">
        <f>IF(D10=D18,0,V10-V18)</f>
        <v>-9731133</v>
      </c>
      <c r="W19" s="37">
        <f t="shared" si="2"/>
        <v>67590558</v>
      </c>
      <c r="X19" s="38">
        <f>+IF(V19&lt;&gt;0,(W19/V19)*100,0)</f>
        <v>-694.5805591188611</v>
      </c>
      <c r="Y19" s="39">
        <f t="shared" si="2"/>
        <v>-12974844</v>
      </c>
    </row>
    <row r="20" spans="1:25" ht="13.5">
      <c r="A20" s="18" t="s">
        <v>43</v>
      </c>
      <c r="B20" s="1">
        <v>0</v>
      </c>
      <c r="C20" s="19">
        <v>38164000</v>
      </c>
      <c r="D20" s="20">
        <v>38164000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28623000</v>
      </c>
      <c r="W20" s="20">
        <v>-28623000</v>
      </c>
      <c r="X20" s="21">
        <v>-100</v>
      </c>
      <c r="Y20" s="22">
        <v>38164000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25189156</v>
      </c>
      <c r="D22" s="48">
        <f t="shared" si="3"/>
        <v>25189156</v>
      </c>
      <c r="E22" s="48">
        <f t="shared" si="3"/>
        <v>29268288</v>
      </c>
      <c r="F22" s="48">
        <f t="shared" si="3"/>
        <v>7393946</v>
      </c>
      <c r="G22" s="48">
        <f t="shared" si="3"/>
        <v>-3782185</v>
      </c>
      <c r="H22" s="48">
        <f t="shared" si="3"/>
        <v>32880049</v>
      </c>
      <c r="I22" s="48">
        <f t="shared" si="3"/>
        <v>3522925</v>
      </c>
      <c r="J22" s="48">
        <f t="shared" si="3"/>
        <v>3591136</v>
      </c>
      <c r="K22" s="48">
        <f t="shared" si="3"/>
        <v>15601964</v>
      </c>
      <c r="L22" s="48">
        <f t="shared" si="3"/>
        <v>22716025</v>
      </c>
      <c r="M22" s="48">
        <f t="shared" si="3"/>
        <v>-429767</v>
      </c>
      <c r="N22" s="48">
        <f t="shared" si="3"/>
        <v>-11862743</v>
      </c>
      <c r="O22" s="48">
        <f t="shared" si="3"/>
        <v>14555861</v>
      </c>
      <c r="P22" s="48">
        <f t="shared" si="3"/>
        <v>2263351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57859425</v>
      </c>
      <c r="V22" s="48">
        <f t="shared" si="3"/>
        <v>18891867</v>
      </c>
      <c r="W22" s="48">
        <f t="shared" si="3"/>
        <v>38967558</v>
      </c>
      <c r="X22" s="49">
        <f>+IF(V22&lt;&gt;0,(W22/V22)*100,0)</f>
        <v>206.2663155526132</v>
      </c>
      <c r="Y22" s="50">
        <f t="shared" si="3"/>
        <v>25189156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69</v>
      </c>
      <c r="F23" s="20">
        <v>69</v>
      </c>
      <c r="G23" s="20">
        <v>69</v>
      </c>
      <c r="H23" s="20">
        <v>207</v>
      </c>
      <c r="I23" s="20">
        <v>69</v>
      </c>
      <c r="J23" s="20">
        <v>69</v>
      </c>
      <c r="K23" s="20">
        <v>69</v>
      </c>
      <c r="L23" s="20">
        <v>207</v>
      </c>
      <c r="M23" s="20">
        <v>69</v>
      </c>
      <c r="N23" s="20">
        <v>69</v>
      </c>
      <c r="O23" s="20">
        <v>69</v>
      </c>
      <c r="P23" s="20">
        <v>207</v>
      </c>
      <c r="Q23" s="20">
        <v>0</v>
      </c>
      <c r="R23" s="20">
        <v>0</v>
      </c>
      <c r="S23" s="20">
        <v>0</v>
      </c>
      <c r="T23" s="20">
        <v>0</v>
      </c>
      <c r="U23" s="20">
        <v>621</v>
      </c>
      <c r="V23" s="20">
        <v>0</v>
      </c>
      <c r="W23" s="20">
        <v>621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25189156</v>
      </c>
      <c r="D24" s="37">
        <f t="shared" si="4"/>
        <v>25189156</v>
      </c>
      <c r="E24" s="37">
        <f t="shared" si="4"/>
        <v>29268357</v>
      </c>
      <c r="F24" s="37">
        <f t="shared" si="4"/>
        <v>7394015</v>
      </c>
      <c r="G24" s="37">
        <f t="shared" si="4"/>
        <v>-3782116</v>
      </c>
      <c r="H24" s="37">
        <f t="shared" si="4"/>
        <v>32880256</v>
      </c>
      <c r="I24" s="37">
        <f t="shared" si="4"/>
        <v>3522994</v>
      </c>
      <c r="J24" s="37">
        <f t="shared" si="4"/>
        <v>3591205</v>
      </c>
      <c r="K24" s="37">
        <f t="shared" si="4"/>
        <v>15602033</v>
      </c>
      <c r="L24" s="37">
        <f t="shared" si="4"/>
        <v>22716232</v>
      </c>
      <c r="M24" s="37">
        <f t="shared" si="4"/>
        <v>-429698</v>
      </c>
      <c r="N24" s="37">
        <f t="shared" si="4"/>
        <v>-11862674</v>
      </c>
      <c r="O24" s="37">
        <f t="shared" si="4"/>
        <v>14555930</v>
      </c>
      <c r="P24" s="37">
        <f t="shared" si="4"/>
        <v>2263558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57860046</v>
      </c>
      <c r="V24" s="37">
        <f t="shared" si="4"/>
        <v>18891867</v>
      </c>
      <c r="W24" s="37">
        <f t="shared" si="4"/>
        <v>38968179</v>
      </c>
      <c r="X24" s="38">
        <f>+IF(V24&lt;&gt;0,(W24/V24)*100,0)</f>
        <v>206.26960268140783</v>
      </c>
      <c r="Y24" s="39">
        <f t="shared" si="4"/>
        <v>25189156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33756950</v>
      </c>
      <c r="D27" s="60">
        <v>33756950</v>
      </c>
      <c r="E27" s="60">
        <v>11149568</v>
      </c>
      <c r="F27" s="60">
        <v>4009136</v>
      </c>
      <c r="G27" s="60">
        <v>11462672</v>
      </c>
      <c r="H27" s="60">
        <v>26621376</v>
      </c>
      <c r="I27" s="60">
        <v>947853</v>
      </c>
      <c r="J27" s="60">
        <v>0</v>
      </c>
      <c r="K27" s="60">
        <v>2458843</v>
      </c>
      <c r="L27" s="60">
        <v>3406696</v>
      </c>
      <c r="M27" s="60">
        <v>9539392</v>
      </c>
      <c r="N27" s="60">
        <v>4560946</v>
      </c>
      <c r="O27" s="60">
        <v>485964</v>
      </c>
      <c r="P27" s="60">
        <v>14586302</v>
      </c>
      <c r="Q27" s="60">
        <v>0</v>
      </c>
      <c r="R27" s="60">
        <v>0</v>
      </c>
      <c r="S27" s="60">
        <v>0</v>
      </c>
      <c r="T27" s="60">
        <v>0</v>
      </c>
      <c r="U27" s="60">
        <v>44614374</v>
      </c>
      <c r="V27" s="60">
        <v>25317713</v>
      </c>
      <c r="W27" s="60">
        <v>19296661</v>
      </c>
      <c r="X27" s="61">
        <v>76.22</v>
      </c>
      <c r="Y27" s="62">
        <v>33756950</v>
      </c>
    </row>
    <row r="28" spans="1:25" ht="13.5">
      <c r="A28" s="63" t="s">
        <v>43</v>
      </c>
      <c r="B28" s="1">
        <v>0</v>
      </c>
      <c r="C28" s="19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1">
        <v>0</v>
      </c>
      <c r="Y28" s="22">
        <v>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0</v>
      </c>
      <c r="D32" s="60">
        <f t="shared" si="5"/>
        <v>0</v>
      </c>
      <c r="E32" s="60">
        <f t="shared" si="5"/>
        <v>0</v>
      </c>
      <c r="F32" s="60">
        <f t="shared" si="5"/>
        <v>0</v>
      </c>
      <c r="G32" s="60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0</v>
      </c>
      <c r="K32" s="60">
        <f t="shared" si="5"/>
        <v>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0</v>
      </c>
      <c r="V32" s="60">
        <f t="shared" si="5"/>
        <v>0</v>
      </c>
      <c r="W32" s="60">
        <f t="shared" si="5"/>
        <v>0</v>
      </c>
      <c r="X32" s="61">
        <f>+IF(V32&lt;&gt;0,(W32/V32)*100,0)</f>
        <v>0</v>
      </c>
      <c r="Y32" s="62">
        <f t="shared" si="5"/>
        <v>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1">
        <v>0</v>
      </c>
      <c r="Y35" s="22">
        <v>0</v>
      </c>
    </row>
    <row r="36" spans="1:25" ht="13.5">
      <c r="A36" s="18" t="s">
        <v>52</v>
      </c>
      <c r="B36" s="1">
        <v>0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1">
        <v>0</v>
      </c>
      <c r="Y36" s="22">
        <v>0</v>
      </c>
    </row>
    <row r="37" spans="1:25" ht="13.5">
      <c r="A37" s="18" t="s">
        <v>53</v>
      </c>
      <c r="B37" s="1">
        <v>0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81524656</v>
      </c>
      <c r="C42" s="19">
        <v>-61457580</v>
      </c>
      <c r="D42" s="20">
        <v>-61457580</v>
      </c>
      <c r="E42" s="20">
        <v>11153971</v>
      </c>
      <c r="F42" s="20">
        <v>58537801</v>
      </c>
      <c r="G42" s="20">
        <v>26265651</v>
      </c>
      <c r="H42" s="20">
        <v>95957423</v>
      </c>
      <c r="I42" s="20">
        <v>11848894</v>
      </c>
      <c r="J42" s="20">
        <v>3901280</v>
      </c>
      <c r="K42" s="20">
        <v>21407797</v>
      </c>
      <c r="L42" s="20">
        <v>37157971</v>
      </c>
      <c r="M42" s="20">
        <v>-4531045</v>
      </c>
      <c r="N42" s="20">
        <v>26781564</v>
      </c>
      <c r="O42" s="20">
        <v>21497455</v>
      </c>
      <c r="P42" s="20">
        <v>43747974</v>
      </c>
      <c r="Q42" s="20">
        <v>0</v>
      </c>
      <c r="R42" s="20">
        <v>0</v>
      </c>
      <c r="S42" s="20">
        <v>0</v>
      </c>
      <c r="T42" s="20">
        <v>0</v>
      </c>
      <c r="U42" s="20">
        <v>176863368</v>
      </c>
      <c r="V42" s="20">
        <v>-46093185</v>
      </c>
      <c r="W42" s="20">
        <v>222956553</v>
      </c>
      <c r="X42" s="21">
        <v>-483.71</v>
      </c>
      <c r="Y42" s="22">
        <v>-61457580</v>
      </c>
    </row>
    <row r="43" spans="1:25" ht="13.5">
      <c r="A43" s="18" t="s">
        <v>58</v>
      </c>
      <c r="B43" s="1">
        <v>-49773653</v>
      </c>
      <c r="C43" s="19">
        <v>0</v>
      </c>
      <c r="D43" s="20">
        <v>0</v>
      </c>
      <c r="E43" s="20">
        <v>-12710506</v>
      </c>
      <c r="F43" s="20">
        <v>-8894430</v>
      </c>
      <c r="G43" s="20">
        <v>-12962841</v>
      </c>
      <c r="H43" s="20">
        <v>-34567777</v>
      </c>
      <c r="I43" s="20">
        <v>-1910893</v>
      </c>
      <c r="J43" s="20">
        <v>-1156008</v>
      </c>
      <c r="K43" s="20">
        <v>-339423</v>
      </c>
      <c r="L43" s="20">
        <v>-3406324</v>
      </c>
      <c r="M43" s="20">
        <v>-1366347</v>
      </c>
      <c r="N43" s="20">
        <v>-3164893</v>
      </c>
      <c r="O43" s="20">
        <v>-6006333</v>
      </c>
      <c r="P43" s="20">
        <v>-10537573</v>
      </c>
      <c r="Q43" s="20">
        <v>0</v>
      </c>
      <c r="R43" s="20">
        <v>0</v>
      </c>
      <c r="S43" s="20">
        <v>0</v>
      </c>
      <c r="T43" s="20">
        <v>0</v>
      </c>
      <c r="U43" s="20">
        <v>-48511674</v>
      </c>
      <c r="V43" s="20">
        <v>0</v>
      </c>
      <c r="W43" s="20">
        <v>-48511674</v>
      </c>
      <c r="X43" s="21">
        <v>0</v>
      </c>
      <c r="Y43" s="22">
        <v>0</v>
      </c>
    </row>
    <row r="44" spans="1:25" ht="13.5">
      <c r="A44" s="18" t="s">
        <v>59</v>
      </c>
      <c r="B44" s="1">
        <v>-923005</v>
      </c>
      <c r="C44" s="19">
        <v>0</v>
      </c>
      <c r="D44" s="20">
        <v>0</v>
      </c>
      <c r="E44" s="20">
        <v>813</v>
      </c>
      <c r="F44" s="20">
        <v>0</v>
      </c>
      <c r="G44" s="20">
        <v>-11016097</v>
      </c>
      <c r="H44" s="20">
        <v>-11015284</v>
      </c>
      <c r="I44" s="20">
        <v>-170</v>
      </c>
      <c r="J44" s="20">
        <v>5338</v>
      </c>
      <c r="K44" s="20">
        <v>-186090</v>
      </c>
      <c r="L44" s="20">
        <v>-180922</v>
      </c>
      <c r="M44" s="20">
        <v>1217</v>
      </c>
      <c r="N44" s="20">
        <v>540</v>
      </c>
      <c r="O44" s="20">
        <v>-1592</v>
      </c>
      <c r="P44" s="20">
        <v>165</v>
      </c>
      <c r="Q44" s="20">
        <v>0</v>
      </c>
      <c r="R44" s="20">
        <v>0</v>
      </c>
      <c r="S44" s="20">
        <v>0</v>
      </c>
      <c r="T44" s="20">
        <v>0</v>
      </c>
      <c r="U44" s="20">
        <v>-11196041</v>
      </c>
      <c r="V44" s="20">
        <v>0</v>
      </c>
      <c r="W44" s="20">
        <v>-11196041</v>
      </c>
      <c r="X44" s="21">
        <v>0</v>
      </c>
      <c r="Y44" s="22">
        <v>0</v>
      </c>
    </row>
    <row r="45" spans="1:25" ht="13.5">
      <c r="A45" s="30" t="s">
        <v>60</v>
      </c>
      <c r="B45" s="2">
        <v>30827998</v>
      </c>
      <c r="C45" s="59">
        <v>-61457580</v>
      </c>
      <c r="D45" s="60">
        <v>-61457580</v>
      </c>
      <c r="E45" s="60">
        <v>-1555722</v>
      </c>
      <c r="F45" s="60">
        <v>48087649</v>
      </c>
      <c r="G45" s="60">
        <v>50374362</v>
      </c>
      <c r="H45" s="60">
        <v>50374362</v>
      </c>
      <c r="I45" s="60">
        <v>60312193</v>
      </c>
      <c r="J45" s="60">
        <v>63062803</v>
      </c>
      <c r="K45" s="60">
        <v>83945087</v>
      </c>
      <c r="L45" s="60">
        <v>83945087</v>
      </c>
      <c r="M45" s="60">
        <v>78048912</v>
      </c>
      <c r="N45" s="60">
        <v>101666123</v>
      </c>
      <c r="O45" s="60">
        <v>117155653</v>
      </c>
      <c r="P45" s="60">
        <v>117155653</v>
      </c>
      <c r="Q45" s="60">
        <v>0</v>
      </c>
      <c r="R45" s="60">
        <v>0</v>
      </c>
      <c r="S45" s="60">
        <v>0</v>
      </c>
      <c r="T45" s="60">
        <v>0</v>
      </c>
      <c r="U45" s="60">
        <v>117155653</v>
      </c>
      <c r="V45" s="60">
        <v>-46093185</v>
      </c>
      <c r="W45" s="60">
        <v>163248838</v>
      </c>
      <c r="X45" s="61">
        <v>-354.17</v>
      </c>
      <c r="Y45" s="62">
        <v>-61457580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11716616</v>
      </c>
      <c r="C49" s="89">
        <v>7561319</v>
      </c>
      <c r="D49" s="14">
        <v>6041855</v>
      </c>
      <c r="E49" s="14">
        <v>0</v>
      </c>
      <c r="F49" s="14">
        <v>0</v>
      </c>
      <c r="G49" s="14">
        <v>0</v>
      </c>
      <c r="H49" s="14">
        <v>173187795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198507585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4119869</v>
      </c>
      <c r="C51" s="89">
        <v>3989956</v>
      </c>
      <c r="D51" s="14">
        <v>3604957</v>
      </c>
      <c r="E51" s="14">
        <v>0</v>
      </c>
      <c r="F51" s="14">
        <v>0</v>
      </c>
      <c r="G51" s="14">
        <v>0</v>
      </c>
      <c r="H51" s="14">
        <v>10000351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21715133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1">
        <v>0</v>
      </c>
      <c r="Y5" s="22">
        <v>0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11529378</v>
      </c>
      <c r="C7" s="19">
        <v>10300000</v>
      </c>
      <c r="D7" s="20">
        <v>10300000</v>
      </c>
      <c r="E7" s="20">
        <v>812500</v>
      </c>
      <c r="F7" s="20">
        <v>858000</v>
      </c>
      <c r="G7" s="20">
        <v>858000</v>
      </c>
      <c r="H7" s="20">
        <v>2528500</v>
      </c>
      <c r="I7" s="20">
        <v>858000</v>
      </c>
      <c r="J7" s="20">
        <v>858333</v>
      </c>
      <c r="K7" s="20">
        <v>1848845</v>
      </c>
      <c r="L7" s="20">
        <v>3565178</v>
      </c>
      <c r="M7" s="20">
        <v>858000</v>
      </c>
      <c r="N7" s="20">
        <v>0</v>
      </c>
      <c r="O7" s="20">
        <v>926108</v>
      </c>
      <c r="P7" s="20">
        <v>1784108</v>
      </c>
      <c r="Q7" s="20">
        <v>0</v>
      </c>
      <c r="R7" s="20">
        <v>0</v>
      </c>
      <c r="S7" s="20">
        <v>0</v>
      </c>
      <c r="T7" s="20">
        <v>0</v>
      </c>
      <c r="U7" s="20">
        <v>7877786</v>
      </c>
      <c r="V7" s="20">
        <v>7725000</v>
      </c>
      <c r="W7" s="20">
        <v>152786</v>
      </c>
      <c r="X7" s="21">
        <v>1.98</v>
      </c>
      <c r="Y7" s="22">
        <v>10300000</v>
      </c>
    </row>
    <row r="8" spans="1:25" ht="13.5">
      <c r="A8" s="18" t="s">
        <v>33</v>
      </c>
      <c r="B8" s="1">
        <v>156211950</v>
      </c>
      <c r="C8" s="19">
        <v>154454521</v>
      </c>
      <c r="D8" s="20">
        <v>154702785</v>
      </c>
      <c r="E8" s="20">
        <v>63636000</v>
      </c>
      <c r="F8" s="20">
        <v>1000000</v>
      </c>
      <c r="G8" s="20">
        <v>0</v>
      </c>
      <c r="H8" s="20">
        <v>64636000</v>
      </c>
      <c r="I8" s="20">
        <v>0</v>
      </c>
      <c r="J8" s="20">
        <v>0</v>
      </c>
      <c r="K8" s="20">
        <v>0</v>
      </c>
      <c r="L8" s="20">
        <v>0</v>
      </c>
      <c r="M8" s="20">
        <v>49309152</v>
      </c>
      <c r="N8" s="20">
        <v>0</v>
      </c>
      <c r="O8" s="20">
        <v>36981864</v>
      </c>
      <c r="P8" s="20">
        <v>86291016</v>
      </c>
      <c r="Q8" s="20">
        <v>0</v>
      </c>
      <c r="R8" s="20">
        <v>0</v>
      </c>
      <c r="S8" s="20">
        <v>0</v>
      </c>
      <c r="T8" s="20">
        <v>0</v>
      </c>
      <c r="U8" s="20">
        <v>150927016</v>
      </c>
      <c r="V8" s="20">
        <v>116027089</v>
      </c>
      <c r="W8" s="20">
        <v>34899927</v>
      </c>
      <c r="X8" s="21">
        <v>30.08</v>
      </c>
      <c r="Y8" s="22">
        <v>154702785</v>
      </c>
    </row>
    <row r="9" spans="1:25" ht="13.5">
      <c r="A9" s="18" t="s">
        <v>34</v>
      </c>
      <c r="B9" s="1">
        <v>762325</v>
      </c>
      <c r="C9" s="19">
        <v>49610810</v>
      </c>
      <c r="D9" s="20">
        <v>945810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114211</v>
      </c>
      <c r="L9" s="20">
        <v>114211</v>
      </c>
      <c r="M9" s="20">
        <v>0</v>
      </c>
      <c r="N9" s="20">
        <v>94991</v>
      </c>
      <c r="O9" s="20">
        <v>102718</v>
      </c>
      <c r="P9" s="20">
        <v>197709</v>
      </c>
      <c r="Q9" s="20">
        <v>0</v>
      </c>
      <c r="R9" s="20">
        <v>0</v>
      </c>
      <c r="S9" s="20">
        <v>0</v>
      </c>
      <c r="T9" s="20">
        <v>0</v>
      </c>
      <c r="U9" s="20">
        <v>311920</v>
      </c>
      <c r="V9" s="20">
        <v>709358</v>
      </c>
      <c r="W9" s="20">
        <v>-397438</v>
      </c>
      <c r="X9" s="21">
        <v>-56.03</v>
      </c>
      <c r="Y9" s="22">
        <v>945810</v>
      </c>
    </row>
    <row r="10" spans="1:25" ht="25.5">
      <c r="A10" s="23" t="s">
        <v>98</v>
      </c>
      <c r="B10" s="24">
        <f>SUM(B5:B9)</f>
        <v>168503653</v>
      </c>
      <c r="C10" s="25">
        <f aca="true" t="shared" si="0" ref="C10:Y10">SUM(C5:C9)</f>
        <v>214365331</v>
      </c>
      <c r="D10" s="26">
        <f t="shared" si="0"/>
        <v>165948595</v>
      </c>
      <c r="E10" s="26">
        <f t="shared" si="0"/>
        <v>64448500</v>
      </c>
      <c r="F10" s="26">
        <f t="shared" si="0"/>
        <v>1858000</v>
      </c>
      <c r="G10" s="26">
        <f t="shared" si="0"/>
        <v>858000</v>
      </c>
      <c r="H10" s="26">
        <f t="shared" si="0"/>
        <v>67164500</v>
      </c>
      <c r="I10" s="26">
        <f t="shared" si="0"/>
        <v>858000</v>
      </c>
      <c r="J10" s="26">
        <f t="shared" si="0"/>
        <v>858333</v>
      </c>
      <c r="K10" s="26">
        <f t="shared" si="0"/>
        <v>1963056</v>
      </c>
      <c r="L10" s="26">
        <f t="shared" si="0"/>
        <v>3679389</v>
      </c>
      <c r="M10" s="26">
        <f t="shared" si="0"/>
        <v>50167152</v>
      </c>
      <c r="N10" s="26">
        <f t="shared" si="0"/>
        <v>94991</v>
      </c>
      <c r="O10" s="26">
        <f t="shared" si="0"/>
        <v>38010690</v>
      </c>
      <c r="P10" s="26">
        <f t="shared" si="0"/>
        <v>88272833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159116722</v>
      </c>
      <c r="V10" s="26">
        <f t="shared" si="0"/>
        <v>124461447</v>
      </c>
      <c r="W10" s="26">
        <f t="shared" si="0"/>
        <v>34655275</v>
      </c>
      <c r="X10" s="27">
        <f>+IF(V10&lt;&gt;0,(W10/V10)*100,0)</f>
        <v>27.844184552988526</v>
      </c>
      <c r="Y10" s="28">
        <f t="shared" si="0"/>
        <v>165948595</v>
      </c>
    </row>
    <row r="11" spans="1:25" ht="13.5">
      <c r="A11" s="18" t="s">
        <v>35</v>
      </c>
      <c r="B11" s="1">
        <v>40536467</v>
      </c>
      <c r="C11" s="19">
        <v>57095600</v>
      </c>
      <c r="D11" s="20">
        <v>55758320</v>
      </c>
      <c r="E11" s="20">
        <v>3531039</v>
      </c>
      <c r="F11" s="20">
        <v>3478643</v>
      </c>
      <c r="G11" s="20">
        <v>3345096</v>
      </c>
      <c r="H11" s="20">
        <v>10354778</v>
      </c>
      <c r="I11" s="20">
        <v>3464271</v>
      </c>
      <c r="J11" s="20">
        <v>3998094</v>
      </c>
      <c r="K11" s="20">
        <v>3548677</v>
      </c>
      <c r="L11" s="20">
        <v>11011042</v>
      </c>
      <c r="M11" s="20">
        <v>3740416</v>
      </c>
      <c r="N11" s="20">
        <v>3123385</v>
      </c>
      <c r="O11" s="20">
        <v>3498041</v>
      </c>
      <c r="P11" s="20">
        <v>10361842</v>
      </c>
      <c r="Q11" s="20">
        <v>0</v>
      </c>
      <c r="R11" s="20">
        <v>0</v>
      </c>
      <c r="S11" s="20">
        <v>0</v>
      </c>
      <c r="T11" s="20">
        <v>0</v>
      </c>
      <c r="U11" s="20">
        <v>31727662</v>
      </c>
      <c r="V11" s="20">
        <v>41818740</v>
      </c>
      <c r="W11" s="20">
        <v>-10091078</v>
      </c>
      <c r="X11" s="21">
        <v>-24.13</v>
      </c>
      <c r="Y11" s="22">
        <v>55758320</v>
      </c>
    </row>
    <row r="12" spans="1:25" ht="13.5">
      <c r="A12" s="18" t="s">
        <v>36</v>
      </c>
      <c r="B12" s="1">
        <v>6147647</v>
      </c>
      <c r="C12" s="19">
        <v>7154997</v>
      </c>
      <c r="D12" s="20">
        <v>7154997</v>
      </c>
      <c r="E12" s="20">
        <v>529984</v>
      </c>
      <c r="F12" s="20">
        <v>526931</v>
      </c>
      <c r="G12" s="20">
        <v>526028</v>
      </c>
      <c r="H12" s="20">
        <v>1582943</v>
      </c>
      <c r="I12" s="20">
        <v>503727</v>
      </c>
      <c r="J12" s="20">
        <v>506626</v>
      </c>
      <c r="K12" s="20">
        <v>664092</v>
      </c>
      <c r="L12" s="20">
        <v>1674445</v>
      </c>
      <c r="M12" s="20">
        <v>511864</v>
      </c>
      <c r="N12" s="20">
        <v>509790</v>
      </c>
      <c r="O12" s="20">
        <v>4829741</v>
      </c>
      <c r="P12" s="20">
        <v>5851395</v>
      </c>
      <c r="Q12" s="20">
        <v>0</v>
      </c>
      <c r="R12" s="20">
        <v>0</v>
      </c>
      <c r="S12" s="20">
        <v>0</v>
      </c>
      <c r="T12" s="20">
        <v>0</v>
      </c>
      <c r="U12" s="20">
        <v>9108783</v>
      </c>
      <c r="V12" s="20">
        <v>5366248</v>
      </c>
      <c r="W12" s="20">
        <v>3742535</v>
      </c>
      <c r="X12" s="21">
        <v>69.74</v>
      </c>
      <c r="Y12" s="22">
        <v>7154997</v>
      </c>
    </row>
    <row r="13" spans="1:25" ht="13.5">
      <c r="A13" s="18" t="s">
        <v>99</v>
      </c>
      <c r="B13" s="1">
        <v>2730522</v>
      </c>
      <c r="C13" s="19">
        <v>904100</v>
      </c>
      <c r="D13" s="20">
        <v>904100</v>
      </c>
      <c r="E13" s="20">
        <v>96998</v>
      </c>
      <c r="F13" s="20">
        <v>162598</v>
      </c>
      <c r="G13" s="20">
        <v>0</v>
      </c>
      <c r="H13" s="20">
        <v>259596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1485402</v>
      </c>
      <c r="O13" s="20">
        <v>0</v>
      </c>
      <c r="P13" s="20">
        <v>1485402</v>
      </c>
      <c r="Q13" s="20">
        <v>0</v>
      </c>
      <c r="R13" s="20">
        <v>0</v>
      </c>
      <c r="S13" s="20">
        <v>0</v>
      </c>
      <c r="T13" s="20">
        <v>0</v>
      </c>
      <c r="U13" s="20">
        <v>1744998</v>
      </c>
      <c r="V13" s="20">
        <v>678075</v>
      </c>
      <c r="W13" s="20">
        <v>1066923</v>
      </c>
      <c r="X13" s="21">
        <v>157.35</v>
      </c>
      <c r="Y13" s="22">
        <v>904100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0</v>
      </c>
      <c r="D15" s="20">
        <v>2445000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44480</v>
      </c>
      <c r="O15" s="20">
        <v>23158</v>
      </c>
      <c r="P15" s="20">
        <v>67638</v>
      </c>
      <c r="Q15" s="20">
        <v>0</v>
      </c>
      <c r="R15" s="20">
        <v>0</v>
      </c>
      <c r="S15" s="20">
        <v>0</v>
      </c>
      <c r="T15" s="20">
        <v>0</v>
      </c>
      <c r="U15" s="20">
        <v>67638</v>
      </c>
      <c r="V15" s="20">
        <v>1833750</v>
      </c>
      <c r="W15" s="20">
        <v>-1766112</v>
      </c>
      <c r="X15" s="21">
        <v>-96.31</v>
      </c>
      <c r="Y15" s="22">
        <v>2445000</v>
      </c>
    </row>
    <row r="16" spans="1:25" ht="13.5">
      <c r="A16" s="29" t="s">
        <v>39</v>
      </c>
      <c r="B16" s="1">
        <v>61363653</v>
      </c>
      <c r="C16" s="19">
        <v>40011200</v>
      </c>
      <c r="D16" s="20">
        <v>45209464</v>
      </c>
      <c r="E16" s="20">
        <v>1142601</v>
      </c>
      <c r="F16" s="20">
        <v>1608708</v>
      </c>
      <c r="G16" s="20">
        <v>280213</v>
      </c>
      <c r="H16" s="20">
        <v>3031522</v>
      </c>
      <c r="I16" s="20">
        <v>1475125</v>
      </c>
      <c r="J16" s="20">
        <v>2402529</v>
      </c>
      <c r="K16" s="20">
        <v>345361</v>
      </c>
      <c r="L16" s="20">
        <v>4223015</v>
      </c>
      <c r="M16" s="20">
        <v>266764</v>
      </c>
      <c r="N16" s="20">
        <v>2140149</v>
      </c>
      <c r="O16" s="20">
        <v>1370622</v>
      </c>
      <c r="P16" s="20">
        <v>3777535</v>
      </c>
      <c r="Q16" s="20">
        <v>0</v>
      </c>
      <c r="R16" s="20">
        <v>0</v>
      </c>
      <c r="S16" s="20">
        <v>0</v>
      </c>
      <c r="T16" s="20">
        <v>0</v>
      </c>
      <c r="U16" s="20">
        <v>11032072</v>
      </c>
      <c r="V16" s="20">
        <v>33907098</v>
      </c>
      <c r="W16" s="20">
        <v>-22875026</v>
      </c>
      <c r="X16" s="21">
        <v>-67.46</v>
      </c>
      <c r="Y16" s="22">
        <v>45209464</v>
      </c>
    </row>
    <row r="17" spans="1:25" ht="13.5">
      <c r="A17" s="18" t="s">
        <v>40</v>
      </c>
      <c r="B17" s="1">
        <v>20866882</v>
      </c>
      <c r="C17" s="19">
        <v>37822625</v>
      </c>
      <c r="D17" s="20">
        <v>34528825</v>
      </c>
      <c r="E17" s="20">
        <v>927985</v>
      </c>
      <c r="F17" s="20">
        <v>995091</v>
      </c>
      <c r="G17" s="20">
        <v>558661</v>
      </c>
      <c r="H17" s="20">
        <v>2481737</v>
      </c>
      <c r="I17" s="20">
        <v>1389948</v>
      </c>
      <c r="J17" s="20">
        <v>1623265</v>
      </c>
      <c r="K17" s="20">
        <v>1687149</v>
      </c>
      <c r="L17" s="20">
        <v>4700362</v>
      </c>
      <c r="M17" s="20">
        <v>1157785</v>
      </c>
      <c r="N17" s="20">
        <v>2325568</v>
      </c>
      <c r="O17" s="20">
        <v>1868339</v>
      </c>
      <c r="P17" s="20">
        <v>5351692</v>
      </c>
      <c r="Q17" s="20">
        <v>0</v>
      </c>
      <c r="R17" s="20">
        <v>0</v>
      </c>
      <c r="S17" s="20">
        <v>0</v>
      </c>
      <c r="T17" s="20">
        <v>0</v>
      </c>
      <c r="U17" s="20">
        <v>12533791</v>
      </c>
      <c r="V17" s="20">
        <v>25896619</v>
      </c>
      <c r="W17" s="20">
        <v>-13362828</v>
      </c>
      <c r="X17" s="21">
        <v>-51.6</v>
      </c>
      <c r="Y17" s="22">
        <v>34528825</v>
      </c>
    </row>
    <row r="18" spans="1:25" ht="13.5">
      <c r="A18" s="30" t="s">
        <v>41</v>
      </c>
      <c r="B18" s="31">
        <f>SUM(B11:B17)</f>
        <v>131645171</v>
      </c>
      <c r="C18" s="32">
        <f aca="true" t="shared" si="1" ref="C18:Y18">SUM(C11:C17)</f>
        <v>142988522</v>
      </c>
      <c r="D18" s="33">
        <f t="shared" si="1"/>
        <v>146000706</v>
      </c>
      <c r="E18" s="33">
        <f t="shared" si="1"/>
        <v>6228607</v>
      </c>
      <c r="F18" s="33">
        <f t="shared" si="1"/>
        <v>6771971</v>
      </c>
      <c r="G18" s="33">
        <f t="shared" si="1"/>
        <v>4709998</v>
      </c>
      <c r="H18" s="33">
        <f t="shared" si="1"/>
        <v>17710576</v>
      </c>
      <c r="I18" s="33">
        <f t="shared" si="1"/>
        <v>6833071</v>
      </c>
      <c r="J18" s="33">
        <f t="shared" si="1"/>
        <v>8530514</v>
      </c>
      <c r="K18" s="33">
        <f t="shared" si="1"/>
        <v>6245279</v>
      </c>
      <c r="L18" s="33">
        <f t="shared" si="1"/>
        <v>21608864</v>
      </c>
      <c r="M18" s="33">
        <f t="shared" si="1"/>
        <v>5676829</v>
      </c>
      <c r="N18" s="33">
        <f t="shared" si="1"/>
        <v>9628774</v>
      </c>
      <c r="O18" s="33">
        <f t="shared" si="1"/>
        <v>11589901</v>
      </c>
      <c r="P18" s="33">
        <f t="shared" si="1"/>
        <v>26895504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66214944</v>
      </c>
      <c r="V18" s="33">
        <f t="shared" si="1"/>
        <v>109500530</v>
      </c>
      <c r="W18" s="33">
        <f t="shared" si="1"/>
        <v>-43285586</v>
      </c>
      <c r="X18" s="27">
        <f>+IF(V18&lt;&gt;0,(W18/V18)*100,0)</f>
        <v>-39.53002419257697</v>
      </c>
      <c r="Y18" s="34">
        <f t="shared" si="1"/>
        <v>146000706</v>
      </c>
    </row>
    <row r="19" spans="1:25" ht="13.5">
      <c r="A19" s="30" t="s">
        <v>42</v>
      </c>
      <c r="B19" s="35">
        <f>+B10-B18</f>
        <v>36858482</v>
      </c>
      <c r="C19" s="36">
        <f aca="true" t="shared" si="2" ref="C19:Y19">+C10-C18</f>
        <v>71376809</v>
      </c>
      <c r="D19" s="37">
        <f t="shared" si="2"/>
        <v>19947889</v>
      </c>
      <c r="E19" s="37">
        <f t="shared" si="2"/>
        <v>58219893</v>
      </c>
      <c r="F19" s="37">
        <f t="shared" si="2"/>
        <v>-4913971</v>
      </c>
      <c r="G19" s="37">
        <f t="shared" si="2"/>
        <v>-3851998</v>
      </c>
      <c r="H19" s="37">
        <f t="shared" si="2"/>
        <v>49453924</v>
      </c>
      <c r="I19" s="37">
        <f t="shared" si="2"/>
        <v>-5975071</v>
      </c>
      <c r="J19" s="37">
        <f t="shared" si="2"/>
        <v>-7672181</v>
      </c>
      <c r="K19" s="37">
        <f t="shared" si="2"/>
        <v>-4282223</v>
      </c>
      <c r="L19" s="37">
        <f t="shared" si="2"/>
        <v>-17929475</v>
      </c>
      <c r="M19" s="37">
        <f t="shared" si="2"/>
        <v>44490323</v>
      </c>
      <c r="N19" s="37">
        <f t="shared" si="2"/>
        <v>-9533783</v>
      </c>
      <c r="O19" s="37">
        <f t="shared" si="2"/>
        <v>26420789</v>
      </c>
      <c r="P19" s="37">
        <f t="shared" si="2"/>
        <v>61377329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92901778</v>
      </c>
      <c r="V19" s="37">
        <f>IF(D10=D18,0,V10-V18)</f>
        <v>14960917</v>
      </c>
      <c r="W19" s="37">
        <f t="shared" si="2"/>
        <v>77940861</v>
      </c>
      <c r="X19" s="38">
        <f>+IF(V19&lt;&gt;0,(W19/V19)*100,0)</f>
        <v>520.9631267922948</v>
      </c>
      <c r="Y19" s="39">
        <f t="shared" si="2"/>
        <v>19947889</v>
      </c>
    </row>
    <row r="20" spans="1:25" ht="13.5">
      <c r="A20" s="18" t="s">
        <v>43</v>
      </c>
      <c r="B20" s="1">
        <v>30804</v>
      </c>
      <c r="C20" s="19">
        <v>442248</v>
      </c>
      <c r="D20" s="20">
        <v>842248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631686</v>
      </c>
      <c r="W20" s="20">
        <v>-631686</v>
      </c>
      <c r="X20" s="21">
        <v>-100</v>
      </c>
      <c r="Y20" s="22">
        <v>842248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36889286</v>
      </c>
      <c r="C22" s="47">
        <f aca="true" t="shared" si="3" ref="C22:Y22">SUM(C19:C21)</f>
        <v>71819057</v>
      </c>
      <c r="D22" s="48">
        <f t="shared" si="3"/>
        <v>20790137</v>
      </c>
      <c r="E22" s="48">
        <f t="shared" si="3"/>
        <v>58219893</v>
      </c>
      <c r="F22" s="48">
        <f t="shared" si="3"/>
        <v>-4913971</v>
      </c>
      <c r="G22" s="48">
        <f t="shared" si="3"/>
        <v>-3851998</v>
      </c>
      <c r="H22" s="48">
        <f t="shared" si="3"/>
        <v>49453924</v>
      </c>
      <c r="I22" s="48">
        <f t="shared" si="3"/>
        <v>-5975071</v>
      </c>
      <c r="J22" s="48">
        <f t="shared" si="3"/>
        <v>-7672181</v>
      </c>
      <c r="K22" s="48">
        <f t="shared" si="3"/>
        <v>-4282223</v>
      </c>
      <c r="L22" s="48">
        <f t="shared" si="3"/>
        <v>-17929475</v>
      </c>
      <c r="M22" s="48">
        <f t="shared" si="3"/>
        <v>44490323</v>
      </c>
      <c r="N22" s="48">
        <f t="shared" si="3"/>
        <v>-9533783</v>
      </c>
      <c r="O22" s="48">
        <f t="shared" si="3"/>
        <v>26420789</v>
      </c>
      <c r="P22" s="48">
        <f t="shared" si="3"/>
        <v>61377329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92901778</v>
      </c>
      <c r="V22" s="48">
        <f t="shared" si="3"/>
        <v>15592603</v>
      </c>
      <c r="W22" s="48">
        <f t="shared" si="3"/>
        <v>77309175</v>
      </c>
      <c r="X22" s="49">
        <f>+IF(V22&lt;&gt;0,(W22/V22)*100,0)</f>
        <v>495.80672963968874</v>
      </c>
      <c r="Y22" s="50">
        <f t="shared" si="3"/>
        <v>20790137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36889286</v>
      </c>
      <c r="C24" s="36">
        <f aca="true" t="shared" si="4" ref="C24:Y24">SUM(C22:C23)</f>
        <v>71819057</v>
      </c>
      <c r="D24" s="37">
        <f t="shared" si="4"/>
        <v>20790137</v>
      </c>
      <c r="E24" s="37">
        <f t="shared" si="4"/>
        <v>58219893</v>
      </c>
      <c r="F24" s="37">
        <f t="shared" si="4"/>
        <v>-4913971</v>
      </c>
      <c r="G24" s="37">
        <f t="shared" si="4"/>
        <v>-3851998</v>
      </c>
      <c r="H24" s="37">
        <f t="shared" si="4"/>
        <v>49453924</v>
      </c>
      <c r="I24" s="37">
        <f t="shared" si="4"/>
        <v>-5975071</v>
      </c>
      <c r="J24" s="37">
        <f t="shared" si="4"/>
        <v>-7672181</v>
      </c>
      <c r="K24" s="37">
        <f t="shared" si="4"/>
        <v>-4282223</v>
      </c>
      <c r="L24" s="37">
        <f t="shared" si="4"/>
        <v>-17929475</v>
      </c>
      <c r="M24" s="37">
        <f t="shared" si="4"/>
        <v>44490323</v>
      </c>
      <c r="N24" s="37">
        <f t="shared" si="4"/>
        <v>-9533783</v>
      </c>
      <c r="O24" s="37">
        <f t="shared" si="4"/>
        <v>26420789</v>
      </c>
      <c r="P24" s="37">
        <f t="shared" si="4"/>
        <v>61377329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92901778</v>
      </c>
      <c r="V24" s="37">
        <f t="shared" si="4"/>
        <v>15592603</v>
      </c>
      <c r="W24" s="37">
        <f t="shared" si="4"/>
        <v>77309175</v>
      </c>
      <c r="X24" s="38">
        <f>+IF(V24&lt;&gt;0,(W24/V24)*100,0)</f>
        <v>495.80672963968874</v>
      </c>
      <c r="Y24" s="39">
        <f t="shared" si="4"/>
        <v>20790137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1942187</v>
      </c>
      <c r="C27" s="59">
        <v>71819057</v>
      </c>
      <c r="D27" s="60">
        <v>90029057</v>
      </c>
      <c r="E27" s="60">
        <v>925500</v>
      </c>
      <c r="F27" s="60">
        <v>88767</v>
      </c>
      <c r="G27" s="60">
        <v>48906</v>
      </c>
      <c r="H27" s="60">
        <v>1063173</v>
      </c>
      <c r="I27" s="60">
        <v>826525</v>
      </c>
      <c r="J27" s="60">
        <v>485389</v>
      </c>
      <c r="K27" s="60">
        <v>2349018</v>
      </c>
      <c r="L27" s="60">
        <v>3660932</v>
      </c>
      <c r="M27" s="60">
        <v>740432</v>
      </c>
      <c r="N27" s="60">
        <v>2286310</v>
      </c>
      <c r="O27" s="60">
        <v>4309947</v>
      </c>
      <c r="P27" s="60">
        <v>7336689</v>
      </c>
      <c r="Q27" s="60">
        <v>0</v>
      </c>
      <c r="R27" s="60">
        <v>0</v>
      </c>
      <c r="S27" s="60">
        <v>0</v>
      </c>
      <c r="T27" s="60">
        <v>0</v>
      </c>
      <c r="U27" s="60">
        <v>12060794</v>
      </c>
      <c r="V27" s="60">
        <v>67521793</v>
      </c>
      <c r="W27" s="60">
        <v>-55460999</v>
      </c>
      <c r="X27" s="61">
        <v>-82.14</v>
      </c>
      <c r="Y27" s="62">
        <v>90029057</v>
      </c>
    </row>
    <row r="28" spans="1:25" ht="13.5">
      <c r="A28" s="63" t="s">
        <v>43</v>
      </c>
      <c r="B28" s="1">
        <v>30804</v>
      </c>
      <c r="C28" s="19">
        <v>63008057</v>
      </c>
      <c r="D28" s="20">
        <v>84768057</v>
      </c>
      <c r="E28" s="20">
        <v>892089</v>
      </c>
      <c r="F28" s="20">
        <v>78218</v>
      </c>
      <c r="G28" s="20">
        <v>14450</v>
      </c>
      <c r="H28" s="20">
        <v>984757</v>
      </c>
      <c r="I28" s="20">
        <v>438990</v>
      </c>
      <c r="J28" s="20">
        <v>483771</v>
      </c>
      <c r="K28" s="20">
        <v>2344021</v>
      </c>
      <c r="L28" s="20">
        <v>3266782</v>
      </c>
      <c r="M28" s="20">
        <v>545924</v>
      </c>
      <c r="N28" s="20">
        <v>2266471</v>
      </c>
      <c r="O28" s="20">
        <v>4283991</v>
      </c>
      <c r="P28" s="20">
        <v>7096386</v>
      </c>
      <c r="Q28" s="20">
        <v>0</v>
      </c>
      <c r="R28" s="20">
        <v>0</v>
      </c>
      <c r="S28" s="20">
        <v>0</v>
      </c>
      <c r="T28" s="20">
        <v>0</v>
      </c>
      <c r="U28" s="20">
        <v>11347925</v>
      </c>
      <c r="V28" s="20">
        <v>63576043</v>
      </c>
      <c r="W28" s="20">
        <v>-52228118</v>
      </c>
      <c r="X28" s="21">
        <v>-82.15</v>
      </c>
      <c r="Y28" s="22">
        <v>84768057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1911383</v>
      </c>
      <c r="C31" s="19">
        <v>8811000</v>
      </c>
      <c r="D31" s="20">
        <v>5261000</v>
      </c>
      <c r="E31" s="20">
        <v>33411</v>
      </c>
      <c r="F31" s="20">
        <v>10549</v>
      </c>
      <c r="G31" s="20">
        <v>34456</v>
      </c>
      <c r="H31" s="20">
        <v>78416</v>
      </c>
      <c r="I31" s="20">
        <v>387535</v>
      </c>
      <c r="J31" s="20">
        <v>1618</v>
      </c>
      <c r="K31" s="20">
        <v>4997</v>
      </c>
      <c r="L31" s="20">
        <v>394150</v>
      </c>
      <c r="M31" s="20">
        <v>194508</v>
      </c>
      <c r="N31" s="20">
        <v>19839</v>
      </c>
      <c r="O31" s="20">
        <v>25956</v>
      </c>
      <c r="P31" s="20">
        <v>240303</v>
      </c>
      <c r="Q31" s="20">
        <v>0</v>
      </c>
      <c r="R31" s="20">
        <v>0</v>
      </c>
      <c r="S31" s="20">
        <v>0</v>
      </c>
      <c r="T31" s="20">
        <v>0</v>
      </c>
      <c r="U31" s="20">
        <v>712869</v>
      </c>
      <c r="V31" s="20">
        <v>3945750</v>
      </c>
      <c r="W31" s="20">
        <v>-3232881</v>
      </c>
      <c r="X31" s="21">
        <v>-81.93</v>
      </c>
      <c r="Y31" s="22">
        <v>5261000</v>
      </c>
    </row>
    <row r="32" spans="1:25" ht="13.5">
      <c r="A32" s="30" t="s">
        <v>49</v>
      </c>
      <c r="B32" s="2">
        <f>SUM(B28:B31)</f>
        <v>1942187</v>
      </c>
      <c r="C32" s="59">
        <f aca="true" t="shared" si="5" ref="C32:Y32">SUM(C28:C31)</f>
        <v>71819057</v>
      </c>
      <c r="D32" s="60">
        <f t="shared" si="5"/>
        <v>90029057</v>
      </c>
      <c r="E32" s="60">
        <f t="shared" si="5"/>
        <v>925500</v>
      </c>
      <c r="F32" s="60">
        <f t="shared" si="5"/>
        <v>88767</v>
      </c>
      <c r="G32" s="60">
        <f t="shared" si="5"/>
        <v>48906</v>
      </c>
      <c r="H32" s="60">
        <f t="shared" si="5"/>
        <v>1063173</v>
      </c>
      <c r="I32" s="60">
        <f t="shared" si="5"/>
        <v>826525</v>
      </c>
      <c r="J32" s="60">
        <f t="shared" si="5"/>
        <v>485389</v>
      </c>
      <c r="K32" s="60">
        <f t="shared" si="5"/>
        <v>2349018</v>
      </c>
      <c r="L32" s="60">
        <f t="shared" si="5"/>
        <v>3660932</v>
      </c>
      <c r="M32" s="60">
        <f t="shared" si="5"/>
        <v>740432</v>
      </c>
      <c r="N32" s="60">
        <f t="shared" si="5"/>
        <v>2286310</v>
      </c>
      <c r="O32" s="60">
        <f t="shared" si="5"/>
        <v>4309947</v>
      </c>
      <c r="P32" s="60">
        <f t="shared" si="5"/>
        <v>7336689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12060794</v>
      </c>
      <c r="V32" s="60">
        <f t="shared" si="5"/>
        <v>67521793</v>
      </c>
      <c r="W32" s="60">
        <f t="shared" si="5"/>
        <v>-55460999</v>
      </c>
      <c r="X32" s="61">
        <f>+IF(V32&lt;&gt;0,(W32/V32)*100,0)</f>
        <v>-82.13792397367173</v>
      </c>
      <c r="Y32" s="62">
        <f t="shared" si="5"/>
        <v>90029057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158617336</v>
      </c>
      <c r="C35" s="19">
        <v>154417000</v>
      </c>
      <c r="D35" s="20">
        <v>154417000</v>
      </c>
      <c r="E35" s="20">
        <v>89477274</v>
      </c>
      <c r="F35" s="20">
        <v>5422647</v>
      </c>
      <c r="G35" s="20">
        <v>53566364</v>
      </c>
      <c r="H35" s="20">
        <v>148466285</v>
      </c>
      <c r="I35" s="20">
        <v>11446183</v>
      </c>
      <c r="J35" s="20">
        <v>6812772</v>
      </c>
      <c r="K35" s="20">
        <v>48241257</v>
      </c>
      <c r="L35" s="20">
        <v>66500212</v>
      </c>
      <c r="M35" s="20">
        <v>11750319</v>
      </c>
      <c r="N35" s="20">
        <v>35714321</v>
      </c>
      <c r="O35" s="20">
        <v>6920807</v>
      </c>
      <c r="P35" s="20">
        <v>54385447</v>
      </c>
      <c r="Q35" s="20">
        <v>0</v>
      </c>
      <c r="R35" s="20">
        <v>0</v>
      </c>
      <c r="S35" s="20">
        <v>0</v>
      </c>
      <c r="T35" s="20">
        <v>0</v>
      </c>
      <c r="U35" s="20">
        <v>269351944</v>
      </c>
      <c r="V35" s="20">
        <v>115812750</v>
      </c>
      <c r="W35" s="20">
        <v>153539194</v>
      </c>
      <c r="X35" s="21">
        <v>132.58</v>
      </c>
      <c r="Y35" s="22">
        <v>154417000</v>
      </c>
    </row>
    <row r="36" spans="1:25" ht="13.5">
      <c r="A36" s="18" t="s">
        <v>52</v>
      </c>
      <c r="B36" s="1">
        <v>17302344</v>
      </c>
      <c r="C36" s="19">
        <v>13114000</v>
      </c>
      <c r="D36" s="20">
        <v>13114000</v>
      </c>
      <c r="E36" s="20">
        <v>42771</v>
      </c>
      <c r="F36" s="20">
        <v>20277</v>
      </c>
      <c r="G36" s="20">
        <v>51957</v>
      </c>
      <c r="H36" s="20">
        <v>115005</v>
      </c>
      <c r="I36" s="20">
        <v>405753</v>
      </c>
      <c r="J36" s="20">
        <v>1868</v>
      </c>
      <c r="K36" s="20">
        <v>5195</v>
      </c>
      <c r="L36" s="20">
        <v>412816</v>
      </c>
      <c r="M36" s="20">
        <v>194508</v>
      </c>
      <c r="N36" s="20">
        <v>17539</v>
      </c>
      <c r="O36" s="20">
        <v>25958</v>
      </c>
      <c r="P36" s="20">
        <v>238005</v>
      </c>
      <c r="Q36" s="20">
        <v>0</v>
      </c>
      <c r="R36" s="20">
        <v>0</v>
      </c>
      <c r="S36" s="20">
        <v>0</v>
      </c>
      <c r="T36" s="20">
        <v>0</v>
      </c>
      <c r="U36" s="20">
        <v>765826</v>
      </c>
      <c r="V36" s="20">
        <v>9835500</v>
      </c>
      <c r="W36" s="20">
        <v>-9069674</v>
      </c>
      <c r="X36" s="21">
        <v>-92.21</v>
      </c>
      <c r="Y36" s="22">
        <v>13114000</v>
      </c>
    </row>
    <row r="37" spans="1:25" ht="13.5">
      <c r="A37" s="18" t="s">
        <v>53</v>
      </c>
      <c r="B37" s="1">
        <v>12955146</v>
      </c>
      <c r="C37" s="19">
        <v>4512000</v>
      </c>
      <c r="D37" s="20">
        <v>4512000</v>
      </c>
      <c r="E37" s="20">
        <v>5076518</v>
      </c>
      <c r="F37" s="20">
        <v>3121819</v>
      </c>
      <c r="G37" s="20">
        <v>3314811</v>
      </c>
      <c r="H37" s="20">
        <v>11513148</v>
      </c>
      <c r="I37" s="20">
        <v>4604528</v>
      </c>
      <c r="J37" s="20">
        <v>3263820</v>
      </c>
      <c r="K37" s="20">
        <v>3118135</v>
      </c>
      <c r="L37" s="20">
        <v>10986483</v>
      </c>
      <c r="M37" s="20">
        <v>5720518</v>
      </c>
      <c r="N37" s="20">
        <v>5188350</v>
      </c>
      <c r="O37" s="20">
        <v>5348942</v>
      </c>
      <c r="P37" s="20">
        <v>16257810</v>
      </c>
      <c r="Q37" s="20">
        <v>0</v>
      </c>
      <c r="R37" s="20">
        <v>0</v>
      </c>
      <c r="S37" s="20">
        <v>0</v>
      </c>
      <c r="T37" s="20">
        <v>0</v>
      </c>
      <c r="U37" s="20">
        <v>38757441</v>
      </c>
      <c r="V37" s="20">
        <v>3384000</v>
      </c>
      <c r="W37" s="20">
        <v>35373441</v>
      </c>
      <c r="X37" s="21">
        <v>1045.31</v>
      </c>
      <c r="Y37" s="22">
        <v>4512000</v>
      </c>
    </row>
    <row r="38" spans="1:25" ht="13.5">
      <c r="A38" s="18" t="s">
        <v>54</v>
      </c>
      <c r="B38" s="1">
        <v>4949104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158015430</v>
      </c>
      <c r="C39" s="19">
        <v>163019000</v>
      </c>
      <c r="D39" s="20">
        <v>163019000</v>
      </c>
      <c r="E39" s="20">
        <v>84443527</v>
      </c>
      <c r="F39" s="20">
        <v>2321105</v>
      </c>
      <c r="G39" s="20">
        <v>50303510</v>
      </c>
      <c r="H39" s="20">
        <v>137068142</v>
      </c>
      <c r="I39" s="20">
        <v>7247408</v>
      </c>
      <c r="J39" s="20">
        <v>3550820</v>
      </c>
      <c r="K39" s="20">
        <v>45128317</v>
      </c>
      <c r="L39" s="20">
        <v>55926545</v>
      </c>
      <c r="M39" s="20">
        <v>6224309</v>
      </c>
      <c r="N39" s="20">
        <v>30543510</v>
      </c>
      <c r="O39" s="20">
        <v>1597823</v>
      </c>
      <c r="P39" s="20">
        <v>38365642</v>
      </c>
      <c r="Q39" s="20">
        <v>0</v>
      </c>
      <c r="R39" s="20">
        <v>0</v>
      </c>
      <c r="S39" s="20">
        <v>0</v>
      </c>
      <c r="T39" s="20">
        <v>0</v>
      </c>
      <c r="U39" s="20">
        <v>231360329</v>
      </c>
      <c r="V39" s="20">
        <v>122264250</v>
      </c>
      <c r="W39" s="20">
        <v>109096079</v>
      </c>
      <c r="X39" s="21">
        <v>89.23</v>
      </c>
      <c r="Y39" s="22">
        <v>163019000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59195587</v>
      </c>
      <c r="C42" s="19">
        <v>71819000</v>
      </c>
      <c r="D42" s="20">
        <v>71819000</v>
      </c>
      <c r="E42" s="20">
        <v>58093519</v>
      </c>
      <c r="F42" s="20">
        <v>-4751385</v>
      </c>
      <c r="G42" s="20">
        <v>1087215</v>
      </c>
      <c r="H42" s="20">
        <v>54429349</v>
      </c>
      <c r="I42" s="20">
        <v>-6086509</v>
      </c>
      <c r="J42" s="20">
        <v>-7386127</v>
      </c>
      <c r="K42" s="20">
        <v>-4283678</v>
      </c>
      <c r="L42" s="20">
        <v>-17756314</v>
      </c>
      <c r="M42" s="20">
        <v>44243672</v>
      </c>
      <c r="N42" s="20">
        <v>-9305552</v>
      </c>
      <c r="O42" s="20">
        <v>31272972</v>
      </c>
      <c r="P42" s="20">
        <v>66211092</v>
      </c>
      <c r="Q42" s="20">
        <v>0</v>
      </c>
      <c r="R42" s="20">
        <v>0</v>
      </c>
      <c r="S42" s="20">
        <v>0</v>
      </c>
      <c r="T42" s="20">
        <v>0</v>
      </c>
      <c r="U42" s="20">
        <v>102884127</v>
      </c>
      <c r="V42" s="20">
        <v>99378000</v>
      </c>
      <c r="W42" s="20">
        <v>3506127</v>
      </c>
      <c r="X42" s="21">
        <v>3.53</v>
      </c>
      <c r="Y42" s="22">
        <v>71819000</v>
      </c>
    </row>
    <row r="43" spans="1:25" ht="13.5">
      <c r="A43" s="18" t="s">
        <v>58</v>
      </c>
      <c r="B43" s="1">
        <v>-21943901</v>
      </c>
      <c r="C43" s="19">
        <v>-71819000</v>
      </c>
      <c r="D43" s="20">
        <v>-71819000</v>
      </c>
      <c r="E43" s="20">
        <v>-892089</v>
      </c>
      <c r="F43" s="20">
        <v>-78218</v>
      </c>
      <c r="G43" s="20">
        <v>-14450</v>
      </c>
      <c r="H43" s="20">
        <v>-984757</v>
      </c>
      <c r="I43" s="20">
        <v>-438990</v>
      </c>
      <c r="J43" s="20">
        <v>-483772</v>
      </c>
      <c r="K43" s="20">
        <v>-2344021</v>
      </c>
      <c r="L43" s="20">
        <v>-3266783</v>
      </c>
      <c r="M43" s="20">
        <v>-740432</v>
      </c>
      <c r="N43" s="20">
        <v>-2286310</v>
      </c>
      <c r="O43" s="20">
        <v>-4283991</v>
      </c>
      <c r="P43" s="20">
        <v>-7310733</v>
      </c>
      <c r="Q43" s="20">
        <v>0</v>
      </c>
      <c r="R43" s="20">
        <v>0</v>
      </c>
      <c r="S43" s="20">
        <v>0</v>
      </c>
      <c r="T43" s="20">
        <v>0</v>
      </c>
      <c r="U43" s="20">
        <v>-11562273</v>
      </c>
      <c r="V43" s="20">
        <v>-53864244</v>
      </c>
      <c r="W43" s="20">
        <v>42301971</v>
      </c>
      <c r="X43" s="21">
        <v>-78.53</v>
      </c>
      <c r="Y43" s="22">
        <v>-71819000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-5347425</v>
      </c>
      <c r="H44" s="20">
        <v>-5347425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-5347374</v>
      </c>
      <c r="P44" s="20">
        <v>-5347374</v>
      </c>
      <c r="Q44" s="20">
        <v>0</v>
      </c>
      <c r="R44" s="20">
        <v>0</v>
      </c>
      <c r="S44" s="20">
        <v>0</v>
      </c>
      <c r="T44" s="20">
        <v>0</v>
      </c>
      <c r="U44" s="20">
        <v>-10694799</v>
      </c>
      <c r="V44" s="20">
        <v>0</v>
      </c>
      <c r="W44" s="20">
        <v>-10694799</v>
      </c>
      <c r="X44" s="21">
        <v>0</v>
      </c>
      <c r="Y44" s="22">
        <v>0</v>
      </c>
    </row>
    <row r="45" spans="1:25" ht="13.5">
      <c r="A45" s="30" t="s">
        <v>60</v>
      </c>
      <c r="B45" s="2">
        <v>37251686</v>
      </c>
      <c r="C45" s="59">
        <v>0</v>
      </c>
      <c r="D45" s="60">
        <v>0</v>
      </c>
      <c r="E45" s="60">
        <v>57201430</v>
      </c>
      <c r="F45" s="60">
        <v>52371827</v>
      </c>
      <c r="G45" s="60">
        <v>48097167</v>
      </c>
      <c r="H45" s="60">
        <v>48097167</v>
      </c>
      <c r="I45" s="60">
        <v>41571668</v>
      </c>
      <c r="J45" s="60">
        <v>33701769</v>
      </c>
      <c r="K45" s="60">
        <v>27074070</v>
      </c>
      <c r="L45" s="60">
        <v>27074070</v>
      </c>
      <c r="M45" s="60">
        <v>70577310</v>
      </c>
      <c r="N45" s="60">
        <v>58985448</v>
      </c>
      <c r="O45" s="60">
        <v>80627055</v>
      </c>
      <c r="P45" s="60">
        <v>80627055</v>
      </c>
      <c r="Q45" s="60">
        <v>0</v>
      </c>
      <c r="R45" s="60">
        <v>0</v>
      </c>
      <c r="S45" s="60">
        <v>0</v>
      </c>
      <c r="T45" s="60">
        <v>0</v>
      </c>
      <c r="U45" s="60">
        <v>80627055</v>
      </c>
      <c r="V45" s="60">
        <v>45513756</v>
      </c>
      <c r="W45" s="60">
        <v>35113299</v>
      </c>
      <c r="X45" s="61">
        <v>77.15</v>
      </c>
      <c r="Y45" s="62">
        <v>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5345574</v>
      </c>
      <c r="C49" s="89">
        <v>591379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5936953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2384600</v>
      </c>
      <c r="C51" s="89">
        <v>149225</v>
      </c>
      <c r="D51" s="14">
        <v>1492</v>
      </c>
      <c r="E51" s="14">
        <v>0</v>
      </c>
      <c r="F51" s="14">
        <v>0</v>
      </c>
      <c r="G51" s="14">
        <v>0</v>
      </c>
      <c r="H51" s="14">
        <v>209436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2744753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129035519</v>
      </c>
      <c r="C5" s="19">
        <v>165891554</v>
      </c>
      <c r="D5" s="20">
        <v>117408108</v>
      </c>
      <c r="E5" s="20">
        <v>15538480</v>
      </c>
      <c r="F5" s="20">
        <v>15637685</v>
      </c>
      <c r="G5" s="20">
        <v>15894259</v>
      </c>
      <c r="H5" s="20">
        <v>47070424</v>
      </c>
      <c r="I5" s="20">
        <v>15865174</v>
      </c>
      <c r="J5" s="20">
        <v>15790800</v>
      </c>
      <c r="K5" s="20">
        <v>15514576</v>
      </c>
      <c r="L5" s="20">
        <v>47170550</v>
      </c>
      <c r="M5" s="20">
        <v>15753980</v>
      </c>
      <c r="N5" s="20">
        <v>0</v>
      </c>
      <c r="O5" s="20">
        <v>31123190</v>
      </c>
      <c r="P5" s="20">
        <v>46877170</v>
      </c>
      <c r="Q5" s="20">
        <v>0</v>
      </c>
      <c r="R5" s="20">
        <v>0</v>
      </c>
      <c r="S5" s="20">
        <v>0</v>
      </c>
      <c r="T5" s="20">
        <v>0</v>
      </c>
      <c r="U5" s="20">
        <v>141118144</v>
      </c>
      <c r="V5" s="20">
        <v>88056081</v>
      </c>
      <c r="W5" s="20">
        <v>53062063</v>
      </c>
      <c r="X5" s="21">
        <v>60.26</v>
      </c>
      <c r="Y5" s="22">
        <v>117408108</v>
      </c>
    </row>
    <row r="6" spans="1:25" ht="13.5">
      <c r="A6" s="18" t="s">
        <v>31</v>
      </c>
      <c r="B6" s="1">
        <v>320729923</v>
      </c>
      <c r="C6" s="19">
        <v>372815831</v>
      </c>
      <c r="D6" s="20">
        <v>236255150</v>
      </c>
      <c r="E6" s="20">
        <v>31632597</v>
      </c>
      <c r="F6" s="20">
        <v>29280489</v>
      </c>
      <c r="G6" s="20">
        <v>30834538</v>
      </c>
      <c r="H6" s="20">
        <v>91747624</v>
      </c>
      <c r="I6" s="20">
        <v>31870532</v>
      </c>
      <c r="J6" s="20">
        <v>31485714</v>
      </c>
      <c r="K6" s="20">
        <v>29313910</v>
      </c>
      <c r="L6" s="20">
        <v>92670156</v>
      </c>
      <c r="M6" s="20">
        <v>27040929</v>
      </c>
      <c r="N6" s="20">
        <v>1284220</v>
      </c>
      <c r="O6" s="20">
        <v>52393627</v>
      </c>
      <c r="P6" s="20">
        <v>80718776</v>
      </c>
      <c r="Q6" s="20">
        <v>0</v>
      </c>
      <c r="R6" s="20">
        <v>0</v>
      </c>
      <c r="S6" s="20">
        <v>0</v>
      </c>
      <c r="T6" s="20">
        <v>0</v>
      </c>
      <c r="U6" s="20">
        <v>265136556</v>
      </c>
      <c r="V6" s="20">
        <v>177191363</v>
      </c>
      <c r="W6" s="20">
        <v>87945193</v>
      </c>
      <c r="X6" s="21">
        <v>49.63</v>
      </c>
      <c r="Y6" s="22">
        <v>236255150</v>
      </c>
    </row>
    <row r="7" spans="1:25" ht="13.5">
      <c r="A7" s="18" t="s">
        <v>32</v>
      </c>
      <c r="B7" s="1">
        <v>8025611</v>
      </c>
      <c r="C7" s="19">
        <v>6051740</v>
      </c>
      <c r="D7" s="20">
        <v>0</v>
      </c>
      <c r="E7" s="20">
        <v>0</v>
      </c>
      <c r="F7" s="20">
        <v>522621</v>
      </c>
      <c r="G7" s="20">
        <v>736023</v>
      </c>
      <c r="H7" s="20">
        <v>1258644</v>
      </c>
      <c r="I7" s="20">
        <v>1061253</v>
      </c>
      <c r="J7" s="20">
        <v>695842</v>
      </c>
      <c r="K7" s="20">
        <v>669922</v>
      </c>
      <c r="L7" s="20">
        <v>2427017</v>
      </c>
      <c r="M7" s="20">
        <v>627759</v>
      </c>
      <c r="N7" s="20">
        <v>642880</v>
      </c>
      <c r="O7" s="20">
        <v>0</v>
      </c>
      <c r="P7" s="20">
        <v>1270639</v>
      </c>
      <c r="Q7" s="20">
        <v>0</v>
      </c>
      <c r="R7" s="20">
        <v>0</v>
      </c>
      <c r="S7" s="20">
        <v>0</v>
      </c>
      <c r="T7" s="20">
        <v>0</v>
      </c>
      <c r="U7" s="20">
        <v>4956300</v>
      </c>
      <c r="V7" s="20">
        <v>0</v>
      </c>
      <c r="W7" s="20">
        <v>4956300</v>
      </c>
      <c r="X7" s="21">
        <v>0</v>
      </c>
      <c r="Y7" s="22">
        <v>0</v>
      </c>
    </row>
    <row r="8" spans="1:25" ht="13.5">
      <c r="A8" s="18" t="s">
        <v>33</v>
      </c>
      <c r="B8" s="1">
        <v>203624675</v>
      </c>
      <c r="C8" s="19">
        <v>229414000</v>
      </c>
      <c r="D8" s="20">
        <v>229414000</v>
      </c>
      <c r="E8" s="20">
        <v>0</v>
      </c>
      <c r="F8" s="20">
        <v>0</v>
      </c>
      <c r="G8" s="20">
        <v>93658497</v>
      </c>
      <c r="H8" s="20">
        <v>93658497</v>
      </c>
      <c r="I8" s="20">
        <v>0</v>
      </c>
      <c r="J8" s="20">
        <v>0</v>
      </c>
      <c r="K8" s="20">
        <v>73807000</v>
      </c>
      <c r="L8" s="20">
        <v>73807000</v>
      </c>
      <c r="M8" s="20">
        <v>0</v>
      </c>
      <c r="N8" s="20">
        <v>0</v>
      </c>
      <c r="O8" s="20">
        <v>-4910535</v>
      </c>
      <c r="P8" s="20">
        <v>-4910535</v>
      </c>
      <c r="Q8" s="20">
        <v>0</v>
      </c>
      <c r="R8" s="20">
        <v>0</v>
      </c>
      <c r="S8" s="20">
        <v>0</v>
      </c>
      <c r="T8" s="20">
        <v>0</v>
      </c>
      <c r="U8" s="20">
        <v>162554962</v>
      </c>
      <c r="V8" s="20">
        <v>172060500</v>
      </c>
      <c r="W8" s="20">
        <v>-9505538</v>
      </c>
      <c r="X8" s="21">
        <v>-5.52</v>
      </c>
      <c r="Y8" s="22">
        <v>229414000</v>
      </c>
    </row>
    <row r="9" spans="1:25" ht="13.5">
      <c r="A9" s="18" t="s">
        <v>34</v>
      </c>
      <c r="B9" s="1">
        <v>63001118</v>
      </c>
      <c r="C9" s="19">
        <v>37534871</v>
      </c>
      <c r="D9" s="20">
        <v>6153144</v>
      </c>
      <c r="E9" s="20">
        <v>5445664</v>
      </c>
      <c r="F9" s="20">
        <v>4475187</v>
      </c>
      <c r="G9" s="20">
        <v>6544143</v>
      </c>
      <c r="H9" s="20">
        <v>16464994</v>
      </c>
      <c r="I9" s="20">
        <v>7580548</v>
      </c>
      <c r="J9" s="20">
        <v>4547408</v>
      </c>
      <c r="K9" s="20">
        <v>7314472</v>
      </c>
      <c r="L9" s="20">
        <v>19442428</v>
      </c>
      <c r="M9" s="20">
        <v>4553737</v>
      </c>
      <c r="N9" s="20">
        <v>168229</v>
      </c>
      <c r="O9" s="20">
        <v>9797354</v>
      </c>
      <c r="P9" s="20">
        <v>14519320</v>
      </c>
      <c r="Q9" s="20">
        <v>0</v>
      </c>
      <c r="R9" s="20">
        <v>0</v>
      </c>
      <c r="S9" s="20">
        <v>0</v>
      </c>
      <c r="T9" s="20">
        <v>0</v>
      </c>
      <c r="U9" s="20">
        <v>50426742</v>
      </c>
      <c r="V9" s="20">
        <v>4614858</v>
      </c>
      <c r="W9" s="20">
        <v>45811884</v>
      </c>
      <c r="X9" s="21">
        <v>992.7</v>
      </c>
      <c r="Y9" s="22">
        <v>6153144</v>
      </c>
    </row>
    <row r="10" spans="1:25" ht="25.5">
      <c r="A10" s="23" t="s">
        <v>98</v>
      </c>
      <c r="B10" s="24">
        <f>SUM(B5:B9)</f>
        <v>724416846</v>
      </c>
      <c r="C10" s="25">
        <f aca="true" t="shared" si="0" ref="C10:Y10">SUM(C5:C9)</f>
        <v>811707996</v>
      </c>
      <c r="D10" s="26">
        <f t="shared" si="0"/>
        <v>589230402</v>
      </c>
      <c r="E10" s="26">
        <f t="shared" si="0"/>
        <v>52616741</v>
      </c>
      <c r="F10" s="26">
        <f t="shared" si="0"/>
        <v>49915982</v>
      </c>
      <c r="G10" s="26">
        <f t="shared" si="0"/>
        <v>147667460</v>
      </c>
      <c r="H10" s="26">
        <f t="shared" si="0"/>
        <v>250200183</v>
      </c>
      <c r="I10" s="26">
        <f t="shared" si="0"/>
        <v>56377507</v>
      </c>
      <c r="J10" s="26">
        <f t="shared" si="0"/>
        <v>52519764</v>
      </c>
      <c r="K10" s="26">
        <f t="shared" si="0"/>
        <v>126619880</v>
      </c>
      <c r="L10" s="26">
        <f t="shared" si="0"/>
        <v>235517151</v>
      </c>
      <c r="M10" s="26">
        <f t="shared" si="0"/>
        <v>47976405</v>
      </c>
      <c r="N10" s="26">
        <f t="shared" si="0"/>
        <v>2095329</v>
      </c>
      <c r="O10" s="26">
        <f t="shared" si="0"/>
        <v>88403636</v>
      </c>
      <c r="P10" s="26">
        <f t="shared" si="0"/>
        <v>138475370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624192704</v>
      </c>
      <c r="V10" s="26">
        <f t="shared" si="0"/>
        <v>441922802</v>
      </c>
      <c r="W10" s="26">
        <f t="shared" si="0"/>
        <v>182269902</v>
      </c>
      <c r="X10" s="27">
        <f>+IF(V10&lt;&gt;0,(W10/V10)*100,0)</f>
        <v>41.2447380345855</v>
      </c>
      <c r="Y10" s="28">
        <f t="shared" si="0"/>
        <v>589230402</v>
      </c>
    </row>
    <row r="11" spans="1:25" ht="13.5">
      <c r="A11" s="18" t="s">
        <v>35</v>
      </c>
      <c r="B11" s="1">
        <v>197349520</v>
      </c>
      <c r="C11" s="19">
        <v>233416055</v>
      </c>
      <c r="D11" s="20">
        <v>206322487</v>
      </c>
      <c r="E11" s="20">
        <v>17199651</v>
      </c>
      <c r="F11" s="20">
        <v>17047356</v>
      </c>
      <c r="G11" s="20">
        <v>16472066</v>
      </c>
      <c r="H11" s="20">
        <v>50719073</v>
      </c>
      <c r="I11" s="20">
        <v>15548995</v>
      </c>
      <c r="J11" s="20">
        <v>67612</v>
      </c>
      <c r="K11" s="20">
        <v>33260162</v>
      </c>
      <c r="L11" s="20">
        <v>48876769</v>
      </c>
      <c r="M11" s="20">
        <v>16281476</v>
      </c>
      <c r="N11" s="20">
        <v>17005629</v>
      </c>
      <c r="O11" s="20">
        <v>16870067</v>
      </c>
      <c r="P11" s="20">
        <v>50157172</v>
      </c>
      <c r="Q11" s="20">
        <v>0</v>
      </c>
      <c r="R11" s="20">
        <v>0</v>
      </c>
      <c r="S11" s="20">
        <v>0</v>
      </c>
      <c r="T11" s="20">
        <v>0</v>
      </c>
      <c r="U11" s="20">
        <v>149753014</v>
      </c>
      <c r="V11" s="20">
        <v>154741865</v>
      </c>
      <c r="W11" s="20">
        <v>-4988851</v>
      </c>
      <c r="X11" s="21">
        <v>-3.22</v>
      </c>
      <c r="Y11" s="22">
        <v>206322487</v>
      </c>
    </row>
    <row r="12" spans="1:25" ht="13.5">
      <c r="A12" s="18" t="s">
        <v>36</v>
      </c>
      <c r="B12" s="1">
        <v>14469949</v>
      </c>
      <c r="C12" s="19">
        <v>16147262</v>
      </c>
      <c r="D12" s="20">
        <v>16147262</v>
      </c>
      <c r="E12" s="20">
        <v>1192487</v>
      </c>
      <c r="F12" s="20">
        <v>1213657</v>
      </c>
      <c r="G12" s="20">
        <v>1206515</v>
      </c>
      <c r="H12" s="20">
        <v>3612659</v>
      </c>
      <c r="I12" s="20">
        <v>1206515</v>
      </c>
      <c r="J12" s="20">
        <v>0</v>
      </c>
      <c r="K12" s="20">
        <v>2413030</v>
      </c>
      <c r="L12" s="20">
        <v>3619545</v>
      </c>
      <c r="M12" s="20">
        <v>1626954</v>
      </c>
      <c r="N12" s="20">
        <v>1271206</v>
      </c>
      <c r="O12" s="20">
        <v>1271206</v>
      </c>
      <c r="P12" s="20">
        <v>4169366</v>
      </c>
      <c r="Q12" s="20">
        <v>0</v>
      </c>
      <c r="R12" s="20">
        <v>0</v>
      </c>
      <c r="S12" s="20">
        <v>0</v>
      </c>
      <c r="T12" s="20">
        <v>0</v>
      </c>
      <c r="U12" s="20">
        <v>11401570</v>
      </c>
      <c r="V12" s="20">
        <v>12110447</v>
      </c>
      <c r="W12" s="20">
        <v>-708877</v>
      </c>
      <c r="X12" s="21">
        <v>-5.85</v>
      </c>
      <c r="Y12" s="22">
        <v>16147262</v>
      </c>
    </row>
    <row r="13" spans="1:25" ht="13.5">
      <c r="A13" s="18" t="s">
        <v>99</v>
      </c>
      <c r="B13" s="1">
        <v>37479149</v>
      </c>
      <c r="C13" s="19">
        <v>36000000</v>
      </c>
      <c r="D13" s="20">
        <v>36000000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27000000</v>
      </c>
      <c r="W13" s="20">
        <v>-27000000</v>
      </c>
      <c r="X13" s="21">
        <v>-100</v>
      </c>
      <c r="Y13" s="22">
        <v>36000000</v>
      </c>
    </row>
    <row r="14" spans="1:25" ht="13.5">
      <c r="A14" s="18" t="s">
        <v>37</v>
      </c>
      <c r="B14" s="1">
        <v>57574863</v>
      </c>
      <c r="C14" s="19">
        <v>54833930</v>
      </c>
      <c r="D14" s="20">
        <v>34833930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5000000</v>
      </c>
      <c r="K14" s="20">
        <v>-2014659</v>
      </c>
      <c r="L14" s="20">
        <v>2985341</v>
      </c>
      <c r="M14" s="20">
        <v>15535366</v>
      </c>
      <c r="N14" s="20">
        <v>0</v>
      </c>
      <c r="O14" s="20">
        <v>0</v>
      </c>
      <c r="P14" s="20">
        <v>15535366</v>
      </c>
      <c r="Q14" s="20">
        <v>0</v>
      </c>
      <c r="R14" s="20">
        <v>0</v>
      </c>
      <c r="S14" s="20">
        <v>0</v>
      </c>
      <c r="T14" s="20">
        <v>0</v>
      </c>
      <c r="U14" s="20">
        <v>18520707</v>
      </c>
      <c r="V14" s="20">
        <v>26125448</v>
      </c>
      <c r="W14" s="20">
        <v>-7604741</v>
      </c>
      <c r="X14" s="21">
        <v>-29.11</v>
      </c>
      <c r="Y14" s="22">
        <v>34833930</v>
      </c>
    </row>
    <row r="15" spans="1:25" ht="13.5">
      <c r="A15" s="18" t="s">
        <v>38</v>
      </c>
      <c r="B15" s="1">
        <v>217428537</v>
      </c>
      <c r="C15" s="19">
        <v>252753310</v>
      </c>
      <c r="D15" s="20">
        <v>201354221</v>
      </c>
      <c r="E15" s="20">
        <v>15772344</v>
      </c>
      <c r="F15" s="20">
        <v>28140515</v>
      </c>
      <c r="G15" s="20">
        <v>31343316</v>
      </c>
      <c r="H15" s="20">
        <v>75256175</v>
      </c>
      <c r="I15" s="20">
        <v>16705329</v>
      </c>
      <c r="J15" s="20">
        <v>17218431</v>
      </c>
      <c r="K15" s="20">
        <v>14735681</v>
      </c>
      <c r="L15" s="20">
        <v>48659441</v>
      </c>
      <c r="M15" s="20">
        <v>17310031</v>
      </c>
      <c r="N15" s="20">
        <v>25586194</v>
      </c>
      <c r="O15" s="20">
        <v>17692314</v>
      </c>
      <c r="P15" s="20">
        <v>60588539</v>
      </c>
      <c r="Q15" s="20">
        <v>0</v>
      </c>
      <c r="R15" s="20">
        <v>0</v>
      </c>
      <c r="S15" s="20">
        <v>0</v>
      </c>
      <c r="T15" s="20">
        <v>0</v>
      </c>
      <c r="U15" s="20">
        <v>184504155</v>
      </c>
      <c r="V15" s="20">
        <v>151015666</v>
      </c>
      <c r="W15" s="20">
        <v>33488489</v>
      </c>
      <c r="X15" s="21">
        <v>22.18</v>
      </c>
      <c r="Y15" s="22">
        <v>201354221</v>
      </c>
    </row>
    <row r="16" spans="1:25" ht="13.5">
      <c r="A16" s="29" t="s">
        <v>39</v>
      </c>
      <c r="B16" s="1">
        <v>0</v>
      </c>
      <c r="C16" s="19">
        <v>22103267</v>
      </c>
      <c r="D16" s="20">
        <v>7500000</v>
      </c>
      <c r="E16" s="20">
        <v>0</v>
      </c>
      <c r="F16" s="20">
        <v>516507</v>
      </c>
      <c r="G16" s="20">
        <v>505233</v>
      </c>
      <c r="H16" s="20">
        <v>1021740</v>
      </c>
      <c r="I16" s="20">
        <v>1164488</v>
      </c>
      <c r="J16" s="20">
        <v>776296</v>
      </c>
      <c r="K16" s="20">
        <v>766880</v>
      </c>
      <c r="L16" s="20">
        <v>2707664</v>
      </c>
      <c r="M16" s="20">
        <v>772549</v>
      </c>
      <c r="N16" s="20">
        <v>0</v>
      </c>
      <c r="O16" s="20">
        <v>1564021</v>
      </c>
      <c r="P16" s="20">
        <v>2336570</v>
      </c>
      <c r="Q16" s="20">
        <v>0</v>
      </c>
      <c r="R16" s="20">
        <v>0</v>
      </c>
      <c r="S16" s="20">
        <v>0</v>
      </c>
      <c r="T16" s="20">
        <v>0</v>
      </c>
      <c r="U16" s="20">
        <v>6065974</v>
      </c>
      <c r="V16" s="20">
        <v>5625000</v>
      </c>
      <c r="W16" s="20">
        <v>440974</v>
      </c>
      <c r="X16" s="21">
        <v>7.84</v>
      </c>
      <c r="Y16" s="22">
        <v>7500000</v>
      </c>
    </row>
    <row r="17" spans="1:25" ht="13.5">
      <c r="A17" s="18" t="s">
        <v>40</v>
      </c>
      <c r="B17" s="1">
        <v>308349640</v>
      </c>
      <c r="C17" s="19">
        <v>196302677</v>
      </c>
      <c r="D17" s="20">
        <v>208605284</v>
      </c>
      <c r="E17" s="20">
        <v>5003591</v>
      </c>
      <c r="F17" s="20">
        <v>9936269</v>
      </c>
      <c r="G17" s="20">
        <v>12561143</v>
      </c>
      <c r="H17" s="20">
        <v>27501003</v>
      </c>
      <c r="I17" s="20">
        <v>11856485</v>
      </c>
      <c r="J17" s="20">
        <v>13754895</v>
      </c>
      <c r="K17" s="20">
        <v>21829991</v>
      </c>
      <c r="L17" s="20">
        <v>47441371</v>
      </c>
      <c r="M17" s="20">
        <v>13011338</v>
      </c>
      <c r="N17" s="20">
        <v>9309204</v>
      </c>
      <c r="O17" s="20">
        <v>15880792</v>
      </c>
      <c r="P17" s="20">
        <v>38201334</v>
      </c>
      <c r="Q17" s="20">
        <v>0</v>
      </c>
      <c r="R17" s="20">
        <v>0</v>
      </c>
      <c r="S17" s="20">
        <v>0</v>
      </c>
      <c r="T17" s="20">
        <v>0</v>
      </c>
      <c r="U17" s="20">
        <v>113143708</v>
      </c>
      <c r="V17" s="20">
        <v>156453963</v>
      </c>
      <c r="W17" s="20">
        <v>-43310255</v>
      </c>
      <c r="X17" s="21">
        <v>-27.68</v>
      </c>
      <c r="Y17" s="22">
        <v>208605284</v>
      </c>
    </row>
    <row r="18" spans="1:25" ht="13.5">
      <c r="A18" s="30" t="s">
        <v>41</v>
      </c>
      <c r="B18" s="31">
        <f>SUM(B11:B17)</f>
        <v>832651658</v>
      </c>
      <c r="C18" s="32">
        <f aca="true" t="shared" si="1" ref="C18:Y18">SUM(C11:C17)</f>
        <v>811556501</v>
      </c>
      <c r="D18" s="33">
        <f t="shared" si="1"/>
        <v>710763184</v>
      </c>
      <c r="E18" s="33">
        <f t="shared" si="1"/>
        <v>39168073</v>
      </c>
      <c r="F18" s="33">
        <f t="shared" si="1"/>
        <v>56854304</v>
      </c>
      <c r="G18" s="33">
        <f t="shared" si="1"/>
        <v>62088273</v>
      </c>
      <c r="H18" s="33">
        <f t="shared" si="1"/>
        <v>158110650</v>
      </c>
      <c r="I18" s="33">
        <f t="shared" si="1"/>
        <v>46481812</v>
      </c>
      <c r="J18" s="33">
        <f t="shared" si="1"/>
        <v>36817234</v>
      </c>
      <c r="K18" s="33">
        <f t="shared" si="1"/>
        <v>70991085</v>
      </c>
      <c r="L18" s="33">
        <f t="shared" si="1"/>
        <v>154290131</v>
      </c>
      <c r="M18" s="33">
        <f t="shared" si="1"/>
        <v>64537714</v>
      </c>
      <c r="N18" s="33">
        <f t="shared" si="1"/>
        <v>53172233</v>
      </c>
      <c r="O18" s="33">
        <f t="shared" si="1"/>
        <v>53278400</v>
      </c>
      <c r="P18" s="33">
        <f t="shared" si="1"/>
        <v>170988347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483389128</v>
      </c>
      <c r="V18" s="33">
        <f t="shared" si="1"/>
        <v>533072389</v>
      </c>
      <c r="W18" s="33">
        <f t="shared" si="1"/>
        <v>-49683261</v>
      </c>
      <c r="X18" s="27">
        <f>+IF(V18&lt;&gt;0,(W18/V18)*100,0)</f>
        <v>-9.320171523646481</v>
      </c>
      <c r="Y18" s="34">
        <f t="shared" si="1"/>
        <v>710763184</v>
      </c>
    </row>
    <row r="19" spans="1:25" ht="13.5">
      <c r="A19" s="30" t="s">
        <v>42</v>
      </c>
      <c r="B19" s="35">
        <f>+B10-B18</f>
        <v>-108234812</v>
      </c>
      <c r="C19" s="36">
        <f aca="true" t="shared" si="2" ref="C19:Y19">+C10-C18</f>
        <v>151495</v>
      </c>
      <c r="D19" s="37">
        <f t="shared" si="2"/>
        <v>-121532782</v>
      </c>
      <c r="E19" s="37">
        <f t="shared" si="2"/>
        <v>13448668</v>
      </c>
      <c r="F19" s="37">
        <f t="shared" si="2"/>
        <v>-6938322</v>
      </c>
      <c r="G19" s="37">
        <f t="shared" si="2"/>
        <v>85579187</v>
      </c>
      <c r="H19" s="37">
        <f t="shared" si="2"/>
        <v>92089533</v>
      </c>
      <c r="I19" s="37">
        <f t="shared" si="2"/>
        <v>9895695</v>
      </c>
      <c r="J19" s="37">
        <f t="shared" si="2"/>
        <v>15702530</v>
      </c>
      <c r="K19" s="37">
        <f t="shared" si="2"/>
        <v>55628795</v>
      </c>
      <c r="L19" s="37">
        <f t="shared" si="2"/>
        <v>81227020</v>
      </c>
      <c r="M19" s="37">
        <f t="shared" si="2"/>
        <v>-16561309</v>
      </c>
      <c r="N19" s="37">
        <f t="shared" si="2"/>
        <v>-51076904</v>
      </c>
      <c r="O19" s="37">
        <f t="shared" si="2"/>
        <v>35125236</v>
      </c>
      <c r="P19" s="37">
        <f t="shared" si="2"/>
        <v>-32512977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140803576</v>
      </c>
      <c r="V19" s="37">
        <f>IF(D10=D18,0,V10-V18)</f>
        <v>-91149587</v>
      </c>
      <c r="W19" s="37">
        <f t="shared" si="2"/>
        <v>231953163</v>
      </c>
      <c r="X19" s="38">
        <f>+IF(V19&lt;&gt;0,(W19/V19)*100,0)</f>
        <v>-254.4752759000433</v>
      </c>
      <c r="Y19" s="39">
        <f t="shared" si="2"/>
        <v>-121532782</v>
      </c>
    </row>
    <row r="20" spans="1:25" ht="13.5">
      <c r="A20" s="18" t="s">
        <v>43</v>
      </c>
      <c r="B20" s="1">
        <v>87562122</v>
      </c>
      <c r="C20" s="19">
        <v>0</v>
      </c>
      <c r="D20" s="20">
        <v>0</v>
      </c>
      <c r="E20" s="20">
        <v>0</v>
      </c>
      <c r="F20" s="20">
        <v>0</v>
      </c>
      <c r="G20" s="20">
        <v>50847858</v>
      </c>
      <c r="H20" s="20">
        <v>50847858</v>
      </c>
      <c r="I20" s="20">
        <v>0</v>
      </c>
      <c r="J20" s="20">
        <v>0</v>
      </c>
      <c r="K20" s="20">
        <v>48000000</v>
      </c>
      <c r="L20" s="20">
        <v>48000000</v>
      </c>
      <c r="M20" s="20">
        <v>316290</v>
      </c>
      <c r="N20" s="20">
        <v>0</v>
      </c>
      <c r="O20" s="20">
        <v>39180</v>
      </c>
      <c r="P20" s="20">
        <v>355470</v>
      </c>
      <c r="Q20" s="20">
        <v>0</v>
      </c>
      <c r="R20" s="20">
        <v>0</v>
      </c>
      <c r="S20" s="20">
        <v>0</v>
      </c>
      <c r="T20" s="20">
        <v>0</v>
      </c>
      <c r="U20" s="20">
        <v>99203328</v>
      </c>
      <c r="V20" s="20">
        <v>0</v>
      </c>
      <c r="W20" s="20">
        <v>99203328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-20672690</v>
      </c>
      <c r="C22" s="47">
        <f aca="true" t="shared" si="3" ref="C22:Y22">SUM(C19:C21)</f>
        <v>151495</v>
      </c>
      <c r="D22" s="48">
        <f t="shared" si="3"/>
        <v>-121532782</v>
      </c>
      <c r="E22" s="48">
        <f t="shared" si="3"/>
        <v>13448668</v>
      </c>
      <c r="F22" s="48">
        <f t="shared" si="3"/>
        <v>-6938322</v>
      </c>
      <c r="G22" s="48">
        <f t="shared" si="3"/>
        <v>136427045</v>
      </c>
      <c r="H22" s="48">
        <f t="shared" si="3"/>
        <v>142937391</v>
      </c>
      <c r="I22" s="48">
        <f t="shared" si="3"/>
        <v>9895695</v>
      </c>
      <c r="J22" s="48">
        <f t="shared" si="3"/>
        <v>15702530</v>
      </c>
      <c r="K22" s="48">
        <f t="shared" si="3"/>
        <v>103628795</v>
      </c>
      <c r="L22" s="48">
        <f t="shared" si="3"/>
        <v>129227020</v>
      </c>
      <c r="M22" s="48">
        <f t="shared" si="3"/>
        <v>-16245019</v>
      </c>
      <c r="N22" s="48">
        <f t="shared" si="3"/>
        <v>-51076904</v>
      </c>
      <c r="O22" s="48">
        <f t="shared" si="3"/>
        <v>35164416</v>
      </c>
      <c r="P22" s="48">
        <f t="shared" si="3"/>
        <v>-32157507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240006904</v>
      </c>
      <c r="V22" s="48">
        <f t="shared" si="3"/>
        <v>-91149587</v>
      </c>
      <c r="W22" s="48">
        <f t="shared" si="3"/>
        <v>331156491</v>
      </c>
      <c r="X22" s="49">
        <f>+IF(V22&lt;&gt;0,(W22/V22)*100,0)</f>
        <v>-363.31101642841236</v>
      </c>
      <c r="Y22" s="50">
        <f t="shared" si="3"/>
        <v>-121532782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-20672690</v>
      </c>
      <c r="C24" s="36">
        <f aca="true" t="shared" si="4" ref="C24:Y24">SUM(C22:C23)</f>
        <v>151495</v>
      </c>
      <c r="D24" s="37">
        <f t="shared" si="4"/>
        <v>-121532782</v>
      </c>
      <c r="E24" s="37">
        <f t="shared" si="4"/>
        <v>13448668</v>
      </c>
      <c r="F24" s="37">
        <f t="shared" si="4"/>
        <v>-6938322</v>
      </c>
      <c r="G24" s="37">
        <f t="shared" si="4"/>
        <v>136427045</v>
      </c>
      <c r="H24" s="37">
        <f t="shared" si="4"/>
        <v>142937391</v>
      </c>
      <c r="I24" s="37">
        <f t="shared" si="4"/>
        <v>9895695</v>
      </c>
      <c r="J24" s="37">
        <f t="shared" si="4"/>
        <v>15702530</v>
      </c>
      <c r="K24" s="37">
        <f t="shared" si="4"/>
        <v>103628795</v>
      </c>
      <c r="L24" s="37">
        <f t="shared" si="4"/>
        <v>129227020</v>
      </c>
      <c r="M24" s="37">
        <f t="shared" si="4"/>
        <v>-16245019</v>
      </c>
      <c r="N24" s="37">
        <f t="shared" si="4"/>
        <v>-51076904</v>
      </c>
      <c r="O24" s="37">
        <f t="shared" si="4"/>
        <v>35164416</v>
      </c>
      <c r="P24" s="37">
        <f t="shared" si="4"/>
        <v>-32157507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240006904</v>
      </c>
      <c r="V24" s="37">
        <f t="shared" si="4"/>
        <v>-91149587</v>
      </c>
      <c r="W24" s="37">
        <f t="shared" si="4"/>
        <v>331156491</v>
      </c>
      <c r="X24" s="38">
        <f>+IF(V24&lt;&gt;0,(W24/V24)*100,0)</f>
        <v>-363.31101642841236</v>
      </c>
      <c r="Y24" s="39">
        <f t="shared" si="4"/>
        <v>-121532782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110867451</v>
      </c>
      <c r="C27" s="59">
        <v>172031000</v>
      </c>
      <c r="D27" s="60">
        <v>172031000</v>
      </c>
      <c r="E27" s="60">
        <v>179287</v>
      </c>
      <c r="F27" s="60">
        <v>1781179</v>
      </c>
      <c r="G27" s="60">
        <v>520686</v>
      </c>
      <c r="H27" s="60">
        <v>2481152</v>
      </c>
      <c r="I27" s="60">
        <v>5581237</v>
      </c>
      <c r="J27" s="60">
        <v>2881851</v>
      </c>
      <c r="K27" s="60">
        <v>907061</v>
      </c>
      <c r="L27" s="60">
        <v>9370149</v>
      </c>
      <c r="M27" s="60">
        <v>543534</v>
      </c>
      <c r="N27" s="60">
        <v>2095091</v>
      </c>
      <c r="O27" s="60">
        <v>2860512</v>
      </c>
      <c r="P27" s="60">
        <v>5499137</v>
      </c>
      <c r="Q27" s="60">
        <v>0</v>
      </c>
      <c r="R27" s="60">
        <v>0</v>
      </c>
      <c r="S27" s="60">
        <v>0</v>
      </c>
      <c r="T27" s="60">
        <v>0</v>
      </c>
      <c r="U27" s="60">
        <v>17350438</v>
      </c>
      <c r="V27" s="60">
        <v>129023250</v>
      </c>
      <c r="W27" s="60">
        <v>-111672812</v>
      </c>
      <c r="X27" s="61">
        <v>-86.55</v>
      </c>
      <c r="Y27" s="62">
        <v>172031000</v>
      </c>
    </row>
    <row r="28" spans="1:25" ht="13.5">
      <c r="A28" s="63" t="s">
        <v>43</v>
      </c>
      <c r="B28" s="1">
        <v>80185057</v>
      </c>
      <c r="C28" s="19">
        <v>166031000</v>
      </c>
      <c r="D28" s="20">
        <v>166031000</v>
      </c>
      <c r="E28" s="20">
        <v>179287</v>
      </c>
      <c r="F28" s="20">
        <v>522725</v>
      </c>
      <c r="G28" s="20">
        <v>520686</v>
      </c>
      <c r="H28" s="20">
        <v>1222698</v>
      </c>
      <c r="I28" s="20">
        <v>232236</v>
      </c>
      <c r="J28" s="20">
        <v>566772</v>
      </c>
      <c r="K28" s="20">
        <v>591272</v>
      </c>
      <c r="L28" s="20">
        <v>1390280</v>
      </c>
      <c r="M28" s="20">
        <v>543535</v>
      </c>
      <c r="N28" s="20">
        <v>0</v>
      </c>
      <c r="O28" s="20">
        <v>2253002</v>
      </c>
      <c r="P28" s="20">
        <v>2796537</v>
      </c>
      <c r="Q28" s="20">
        <v>0</v>
      </c>
      <c r="R28" s="20">
        <v>0</v>
      </c>
      <c r="S28" s="20">
        <v>0</v>
      </c>
      <c r="T28" s="20">
        <v>0</v>
      </c>
      <c r="U28" s="20">
        <v>5409515</v>
      </c>
      <c r="V28" s="20">
        <v>124523250</v>
      </c>
      <c r="W28" s="20">
        <v>-119113735</v>
      </c>
      <c r="X28" s="21">
        <v>-95.66</v>
      </c>
      <c r="Y28" s="22">
        <v>166031000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30682394</v>
      </c>
      <c r="C31" s="19">
        <v>6000000</v>
      </c>
      <c r="D31" s="20">
        <v>6000000</v>
      </c>
      <c r="E31" s="20">
        <v>0</v>
      </c>
      <c r="F31" s="20">
        <v>1258454</v>
      </c>
      <c r="G31" s="20">
        <v>0</v>
      </c>
      <c r="H31" s="20">
        <v>1258454</v>
      </c>
      <c r="I31" s="20">
        <v>5349001</v>
      </c>
      <c r="J31" s="20">
        <v>2315079</v>
      </c>
      <c r="K31" s="20">
        <v>315789</v>
      </c>
      <c r="L31" s="20">
        <v>7979869</v>
      </c>
      <c r="M31" s="20">
        <v>718104</v>
      </c>
      <c r="N31" s="20">
        <v>2588300</v>
      </c>
      <c r="O31" s="20">
        <v>607510</v>
      </c>
      <c r="P31" s="20">
        <v>3913914</v>
      </c>
      <c r="Q31" s="20">
        <v>0</v>
      </c>
      <c r="R31" s="20">
        <v>0</v>
      </c>
      <c r="S31" s="20">
        <v>0</v>
      </c>
      <c r="T31" s="20">
        <v>0</v>
      </c>
      <c r="U31" s="20">
        <v>13152237</v>
      </c>
      <c r="V31" s="20">
        <v>4500000</v>
      </c>
      <c r="W31" s="20">
        <v>8652237</v>
      </c>
      <c r="X31" s="21">
        <v>192.27</v>
      </c>
      <c r="Y31" s="22">
        <v>6000000</v>
      </c>
    </row>
    <row r="32" spans="1:25" ht="13.5">
      <c r="A32" s="30" t="s">
        <v>49</v>
      </c>
      <c r="B32" s="2">
        <f>SUM(B28:B31)</f>
        <v>110867451</v>
      </c>
      <c r="C32" s="59">
        <f aca="true" t="shared" si="5" ref="C32:Y32">SUM(C28:C31)</f>
        <v>172031000</v>
      </c>
      <c r="D32" s="60">
        <f t="shared" si="5"/>
        <v>172031000</v>
      </c>
      <c r="E32" s="60">
        <f t="shared" si="5"/>
        <v>179287</v>
      </c>
      <c r="F32" s="60">
        <f t="shared" si="5"/>
        <v>1781179</v>
      </c>
      <c r="G32" s="60">
        <f t="shared" si="5"/>
        <v>520686</v>
      </c>
      <c r="H32" s="60">
        <f t="shared" si="5"/>
        <v>2481152</v>
      </c>
      <c r="I32" s="60">
        <f t="shared" si="5"/>
        <v>5581237</v>
      </c>
      <c r="J32" s="60">
        <f t="shared" si="5"/>
        <v>2881851</v>
      </c>
      <c r="K32" s="60">
        <f t="shared" si="5"/>
        <v>907061</v>
      </c>
      <c r="L32" s="60">
        <f t="shared" si="5"/>
        <v>9370149</v>
      </c>
      <c r="M32" s="60">
        <f t="shared" si="5"/>
        <v>1261639</v>
      </c>
      <c r="N32" s="60">
        <f t="shared" si="5"/>
        <v>2588300</v>
      </c>
      <c r="O32" s="60">
        <f t="shared" si="5"/>
        <v>2860512</v>
      </c>
      <c r="P32" s="60">
        <f t="shared" si="5"/>
        <v>6710451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18561752</v>
      </c>
      <c r="V32" s="60">
        <f t="shared" si="5"/>
        <v>129023250</v>
      </c>
      <c r="W32" s="60">
        <f t="shared" si="5"/>
        <v>-110461498</v>
      </c>
      <c r="X32" s="61">
        <f>+IF(V32&lt;&gt;0,(W32/V32)*100,0)</f>
        <v>-85.61363785209255</v>
      </c>
      <c r="Y32" s="62">
        <f t="shared" si="5"/>
        <v>172031000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197299254</v>
      </c>
      <c r="D35" s="20">
        <v>197299254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147974441</v>
      </c>
      <c r="W35" s="20">
        <v>-147974441</v>
      </c>
      <c r="X35" s="21">
        <v>-100</v>
      </c>
      <c r="Y35" s="22">
        <v>197299254</v>
      </c>
    </row>
    <row r="36" spans="1:25" ht="13.5">
      <c r="A36" s="18" t="s">
        <v>52</v>
      </c>
      <c r="B36" s="1">
        <v>0</v>
      </c>
      <c r="C36" s="19">
        <v>1612748573</v>
      </c>
      <c r="D36" s="20">
        <v>1612748573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1209561430</v>
      </c>
      <c r="W36" s="20">
        <v>-1209561430</v>
      </c>
      <c r="X36" s="21">
        <v>-100</v>
      </c>
      <c r="Y36" s="22">
        <v>1612748573</v>
      </c>
    </row>
    <row r="37" spans="1:25" ht="13.5">
      <c r="A37" s="18" t="s">
        <v>53</v>
      </c>
      <c r="B37" s="1">
        <v>0</v>
      </c>
      <c r="C37" s="19">
        <v>837454356</v>
      </c>
      <c r="D37" s="20">
        <v>837454356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628090767</v>
      </c>
      <c r="W37" s="20">
        <v>-628090767</v>
      </c>
      <c r="X37" s="21">
        <v>-100</v>
      </c>
      <c r="Y37" s="22">
        <v>837454356</v>
      </c>
    </row>
    <row r="38" spans="1:25" ht="13.5">
      <c r="A38" s="18" t="s">
        <v>54</v>
      </c>
      <c r="B38" s="1">
        <v>0</v>
      </c>
      <c r="C38" s="19">
        <v>104267839</v>
      </c>
      <c r="D38" s="20">
        <v>104267839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78200879</v>
      </c>
      <c r="W38" s="20">
        <v>-78200879</v>
      </c>
      <c r="X38" s="21">
        <v>-100</v>
      </c>
      <c r="Y38" s="22">
        <v>104267839</v>
      </c>
    </row>
    <row r="39" spans="1:25" ht="13.5">
      <c r="A39" s="18" t="s">
        <v>55</v>
      </c>
      <c r="B39" s="1">
        <v>0</v>
      </c>
      <c r="C39" s="19">
        <v>868325635</v>
      </c>
      <c r="D39" s="20">
        <v>868325635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651244226</v>
      </c>
      <c r="W39" s="20">
        <v>-651244226</v>
      </c>
      <c r="X39" s="21">
        <v>-100</v>
      </c>
      <c r="Y39" s="22">
        <v>868325635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116004731</v>
      </c>
      <c r="C42" s="19">
        <v>247700799</v>
      </c>
      <c r="D42" s="20">
        <v>247700799</v>
      </c>
      <c r="E42" s="20">
        <v>71262987</v>
      </c>
      <c r="F42" s="20">
        <v>14779952</v>
      </c>
      <c r="G42" s="20">
        <v>-23423416</v>
      </c>
      <c r="H42" s="20">
        <v>62619523</v>
      </c>
      <c r="I42" s="20">
        <v>-2157597</v>
      </c>
      <c r="J42" s="20">
        <v>-5950355</v>
      </c>
      <c r="K42" s="20">
        <v>94762327</v>
      </c>
      <c r="L42" s="20">
        <v>86654375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149273898</v>
      </c>
      <c r="V42" s="20">
        <v>225783134</v>
      </c>
      <c r="W42" s="20">
        <v>-76509236</v>
      </c>
      <c r="X42" s="21">
        <v>-33.89</v>
      </c>
      <c r="Y42" s="22">
        <v>247700799</v>
      </c>
    </row>
    <row r="43" spans="1:25" ht="13.5">
      <c r="A43" s="18" t="s">
        <v>58</v>
      </c>
      <c r="B43" s="1">
        <v>-116382197</v>
      </c>
      <c r="C43" s="19">
        <v>-166110708</v>
      </c>
      <c r="D43" s="20">
        <v>-166110708</v>
      </c>
      <c r="E43" s="20">
        <v>-56691784</v>
      </c>
      <c r="F43" s="20">
        <v>-17781179</v>
      </c>
      <c r="G43" s="20">
        <v>24479314</v>
      </c>
      <c r="H43" s="20">
        <v>-49993649</v>
      </c>
      <c r="I43" s="20">
        <v>6121763</v>
      </c>
      <c r="J43" s="20">
        <v>9523102</v>
      </c>
      <c r="K43" s="20">
        <v>-81807062</v>
      </c>
      <c r="L43" s="20">
        <v>-66162197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-116155846</v>
      </c>
      <c r="V43" s="20">
        <v>-124674361</v>
      </c>
      <c r="W43" s="20">
        <v>8518515</v>
      </c>
      <c r="X43" s="21">
        <v>-6.83</v>
      </c>
      <c r="Y43" s="22">
        <v>-166110708</v>
      </c>
    </row>
    <row r="44" spans="1:25" ht="13.5">
      <c r="A44" s="18" t="s">
        <v>59</v>
      </c>
      <c r="B44" s="1">
        <v>-1270097</v>
      </c>
      <c r="C44" s="19">
        <v>-34833929</v>
      </c>
      <c r="D44" s="20">
        <v>-34833929</v>
      </c>
      <c r="E44" s="20">
        <v>48529</v>
      </c>
      <c r="F44" s="20">
        <v>125748</v>
      </c>
      <c r="G44" s="20">
        <v>122007</v>
      </c>
      <c r="H44" s="20">
        <v>296284</v>
      </c>
      <c r="I44" s="20">
        <v>39810</v>
      </c>
      <c r="J44" s="20">
        <v>1009936</v>
      </c>
      <c r="K44" s="20">
        <v>22752</v>
      </c>
      <c r="L44" s="20">
        <v>1072498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1368782</v>
      </c>
      <c r="V44" s="20">
        <v>-34833929</v>
      </c>
      <c r="W44" s="20">
        <v>36202711</v>
      </c>
      <c r="X44" s="21">
        <v>-103.93</v>
      </c>
      <c r="Y44" s="22">
        <v>-34833929</v>
      </c>
    </row>
    <row r="45" spans="1:25" ht="13.5">
      <c r="A45" s="30" t="s">
        <v>60</v>
      </c>
      <c r="B45" s="2">
        <v>-42407563</v>
      </c>
      <c r="C45" s="59">
        <v>46756162</v>
      </c>
      <c r="D45" s="60">
        <v>46756162</v>
      </c>
      <c r="E45" s="60">
        <v>-30039271</v>
      </c>
      <c r="F45" s="60">
        <v>-32914750</v>
      </c>
      <c r="G45" s="60">
        <v>-31736845</v>
      </c>
      <c r="H45" s="60">
        <v>-31736845</v>
      </c>
      <c r="I45" s="60">
        <v>-27732869</v>
      </c>
      <c r="J45" s="60">
        <v>-23150186</v>
      </c>
      <c r="K45" s="60">
        <v>-10172169</v>
      </c>
      <c r="L45" s="60">
        <v>-10172169</v>
      </c>
      <c r="M45" s="60">
        <v>-10172169</v>
      </c>
      <c r="N45" s="60">
        <v>-10172169</v>
      </c>
      <c r="O45" s="60">
        <v>-10172169</v>
      </c>
      <c r="P45" s="60">
        <v>-10172169</v>
      </c>
      <c r="Q45" s="60">
        <v>0</v>
      </c>
      <c r="R45" s="60">
        <v>0</v>
      </c>
      <c r="S45" s="60">
        <v>0</v>
      </c>
      <c r="T45" s="60">
        <v>0</v>
      </c>
      <c r="U45" s="60">
        <v>-10172169</v>
      </c>
      <c r="V45" s="60">
        <v>66274844</v>
      </c>
      <c r="W45" s="60">
        <v>-76447013</v>
      </c>
      <c r="X45" s="61">
        <v>-115.35</v>
      </c>
      <c r="Y45" s="62">
        <v>46756162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147483650</v>
      </c>
      <c r="C5" s="19">
        <v>158799488</v>
      </c>
      <c r="D5" s="20">
        <v>158799488</v>
      </c>
      <c r="E5" s="20">
        <v>12958072</v>
      </c>
      <c r="F5" s="20">
        <v>13004158</v>
      </c>
      <c r="G5" s="20">
        <v>18558208</v>
      </c>
      <c r="H5" s="20">
        <v>44520438</v>
      </c>
      <c r="I5" s="20">
        <v>13442767</v>
      </c>
      <c r="J5" s="20">
        <v>13334240</v>
      </c>
      <c r="K5" s="20">
        <v>13110825</v>
      </c>
      <c r="L5" s="20">
        <v>39887832</v>
      </c>
      <c r="M5" s="20">
        <v>13414169</v>
      </c>
      <c r="N5" s="20">
        <v>13514820</v>
      </c>
      <c r="O5" s="20">
        <v>13881802</v>
      </c>
      <c r="P5" s="20">
        <v>40810791</v>
      </c>
      <c r="Q5" s="20">
        <v>0</v>
      </c>
      <c r="R5" s="20">
        <v>0</v>
      </c>
      <c r="S5" s="20">
        <v>0</v>
      </c>
      <c r="T5" s="20">
        <v>0</v>
      </c>
      <c r="U5" s="20">
        <v>125219061</v>
      </c>
      <c r="V5" s="20">
        <v>119099616</v>
      </c>
      <c r="W5" s="20">
        <v>6119445</v>
      </c>
      <c r="X5" s="21">
        <v>5.14</v>
      </c>
      <c r="Y5" s="22">
        <v>158799488</v>
      </c>
    </row>
    <row r="6" spans="1:25" ht="13.5">
      <c r="A6" s="18" t="s">
        <v>31</v>
      </c>
      <c r="B6" s="1">
        <v>1137557735</v>
      </c>
      <c r="C6" s="19">
        <v>1343601317</v>
      </c>
      <c r="D6" s="20">
        <v>1343601317</v>
      </c>
      <c r="E6" s="20">
        <v>120110504</v>
      </c>
      <c r="F6" s="20">
        <v>138293015</v>
      </c>
      <c r="G6" s="20">
        <v>97793052</v>
      </c>
      <c r="H6" s="20">
        <v>356196571</v>
      </c>
      <c r="I6" s="20">
        <v>142025029</v>
      </c>
      <c r="J6" s="20">
        <v>91183803</v>
      </c>
      <c r="K6" s="20">
        <v>118325806</v>
      </c>
      <c r="L6" s="20">
        <v>351534638</v>
      </c>
      <c r="M6" s="20">
        <v>111362513</v>
      </c>
      <c r="N6" s="20">
        <v>105679529</v>
      </c>
      <c r="O6" s="20">
        <v>119367558</v>
      </c>
      <c r="P6" s="20">
        <v>336409600</v>
      </c>
      <c r="Q6" s="20">
        <v>0</v>
      </c>
      <c r="R6" s="20">
        <v>0</v>
      </c>
      <c r="S6" s="20">
        <v>0</v>
      </c>
      <c r="T6" s="20">
        <v>0</v>
      </c>
      <c r="U6" s="20">
        <v>1044140809</v>
      </c>
      <c r="V6" s="20">
        <v>1007700988</v>
      </c>
      <c r="W6" s="20">
        <v>36439821</v>
      </c>
      <c r="X6" s="21">
        <v>3.62</v>
      </c>
      <c r="Y6" s="22">
        <v>1343601317</v>
      </c>
    </row>
    <row r="7" spans="1:25" ht="13.5">
      <c r="A7" s="18" t="s">
        <v>32</v>
      </c>
      <c r="B7" s="1">
        <v>41764864</v>
      </c>
      <c r="C7" s="19">
        <v>22211080</v>
      </c>
      <c r="D7" s="20">
        <v>22211080</v>
      </c>
      <c r="E7" s="20">
        <v>12054</v>
      </c>
      <c r="F7" s="20">
        <v>2607925</v>
      </c>
      <c r="G7" s="20">
        <v>1895734</v>
      </c>
      <c r="H7" s="20">
        <v>4515713</v>
      </c>
      <c r="I7" s="20">
        <v>1693270</v>
      </c>
      <c r="J7" s="20">
        <v>2589124</v>
      </c>
      <c r="K7" s="20">
        <v>3691884</v>
      </c>
      <c r="L7" s="20">
        <v>7974278</v>
      </c>
      <c r="M7" s="20">
        <v>1064629</v>
      </c>
      <c r="N7" s="20">
        <v>2741787</v>
      </c>
      <c r="O7" s="20">
        <v>5116473</v>
      </c>
      <c r="P7" s="20">
        <v>8922889</v>
      </c>
      <c r="Q7" s="20">
        <v>0</v>
      </c>
      <c r="R7" s="20">
        <v>0</v>
      </c>
      <c r="S7" s="20">
        <v>0</v>
      </c>
      <c r="T7" s="20">
        <v>0</v>
      </c>
      <c r="U7" s="20">
        <v>21412880</v>
      </c>
      <c r="V7" s="20">
        <v>16658310</v>
      </c>
      <c r="W7" s="20">
        <v>4754570</v>
      </c>
      <c r="X7" s="21">
        <v>28.54</v>
      </c>
      <c r="Y7" s="22">
        <v>22211080</v>
      </c>
    </row>
    <row r="8" spans="1:25" ht="13.5">
      <c r="A8" s="18" t="s">
        <v>33</v>
      </c>
      <c r="B8" s="1">
        <v>445785689</v>
      </c>
      <c r="C8" s="19">
        <v>215281454</v>
      </c>
      <c r="D8" s="20">
        <v>215281454</v>
      </c>
      <c r="E8" s="20">
        <v>446617</v>
      </c>
      <c r="F8" s="20">
        <v>88467648</v>
      </c>
      <c r="G8" s="20">
        <v>284963</v>
      </c>
      <c r="H8" s="20">
        <v>89199228</v>
      </c>
      <c r="I8" s="20">
        <v>217000</v>
      </c>
      <c r="J8" s="20">
        <v>76077286</v>
      </c>
      <c r="K8" s="20">
        <v>479711</v>
      </c>
      <c r="L8" s="20">
        <v>76773997</v>
      </c>
      <c r="M8" s="20">
        <v>1645879</v>
      </c>
      <c r="N8" s="20">
        <v>290989</v>
      </c>
      <c r="O8" s="20">
        <v>121899987</v>
      </c>
      <c r="P8" s="20">
        <v>123836855</v>
      </c>
      <c r="Q8" s="20">
        <v>0</v>
      </c>
      <c r="R8" s="20">
        <v>0</v>
      </c>
      <c r="S8" s="20">
        <v>0</v>
      </c>
      <c r="T8" s="20">
        <v>0</v>
      </c>
      <c r="U8" s="20">
        <v>289810080</v>
      </c>
      <c r="V8" s="20">
        <v>161461091</v>
      </c>
      <c r="W8" s="20">
        <v>128348989</v>
      </c>
      <c r="X8" s="21">
        <v>79.49</v>
      </c>
      <c r="Y8" s="22">
        <v>215281454</v>
      </c>
    </row>
    <row r="9" spans="1:25" ht="13.5">
      <c r="A9" s="18" t="s">
        <v>34</v>
      </c>
      <c r="B9" s="1">
        <v>145752272</v>
      </c>
      <c r="C9" s="19">
        <v>138021824</v>
      </c>
      <c r="D9" s="20">
        <v>138021824</v>
      </c>
      <c r="E9" s="20">
        <v>11079614</v>
      </c>
      <c r="F9" s="20">
        <v>12534371</v>
      </c>
      <c r="G9" s="20">
        <v>4272369</v>
      </c>
      <c r="H9" s="20">
        <v>27886354</v>
      </c>
      <c r="I9" s="20">
        <v>15774640</v>
      </c>
      <c r="J9" s="20">
        <v>6885005</v>
      </c>
      <c r="K9" s="20">
        <v>11431496</v>
      </c>
      <c r="L9" s="20">
        <v>34091141</v>
      </c>
      <c r="M9" s="20">
        <v>12204988</v>
      </c>
      <c r="N9" s="20">
        <v>10308308</v>
      </c>
      <c r="O9" s="20">
        <v>10281363</v>
      </c>
      <c r="P9" s="20">
        <v>32794659</v>
      </c>
      <c r="Q9" s="20">
        <v>0</v>
      </c>
      <c r="R9" s="20">
        <v>0</v>
      </c>
      <c r="S9" s="20">
        <v>0</v>
      </c>
      <c r="T9" s="20">
        <v>0</v>
      </c>
      <c r="U9" s="20">
        <v>94772154</v>
      </c>
      <c r="V9" s="20">
        <v>103516368</v>
      </c>
      <c r="W9" s="20">
        <v>-8744214</v>
      </c>
      <c r="X9" s="21">
        <v>-8.45</v>
      </c>
      <c r="Y9" s="22">
        <v>138021824</v>
      </c>
    </row>
    <row r="10" spans="1:25" ht="25.5">
      <c r="A10" s="23" t="s">
        <v>98</v>
      </c>
      <c r="B10" s="24">
        <f>SUM(B5:B9)</f>
        <v>1918344210</v>
      </c>
      <c r="C10" s="25">
        <f aca="true" t="shared" si="0" ref="C10:Y10">SUM(C5:C9)</f>
        <v>1877915163</v>
      </c>
      <c r="D10" s="26">
        <f t="shared" si="0"/>
        <v>1877915163</v>
      </c>
      <c r="E10" s="26">
        <f t="shared" si="0"/>
        <v>144606861</v>
      </c>
      <c r="F10" s="26">
        <f t="shared" si="0"/>
        <v>254907117</v>
      </c>
      <c r="G10" s="26">
        <f t="shared" si="0"/>
        <v>122804326</v>
      </c>
      <c r="H10" s="26">
        <f t="shared" si="0"/>
        <v>522318304</v>
      </c>
      <c r="I10" s="26">
        <f t="shared" si="0"/>
        <v>173152706</v>
      </c>
      <c r="J10" s="26">
        <f t="shared" si="0"/>
        <v>190069458</v>
      </c>
      <c r="K10" s="26">
        <f t="shared" si="0"/>
        <v>147039722</v>
      </c>
      <c r="L10" s="26">
        <f t="shared" si="0"/>
        <v>510261886</v>
      </c>
      <c r="M10" s="26">
        <f t="shared" si="0"/>
        <v>139692178</v>
      </c>
      <c r="N10" s="26">
        <f t="shared" si="0"/>
        <v>132535433</v>
      </c>
      <c r="O10" s="26">
        <f t="shared" si="0"/>
        <v>270547183</v>
      </c>
      <c r="P10" s="26">
        <f t="shared" si="0"/>
        <v>542774794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1575354984</v>
      </c>
      <c r="V10" s="26">
        <f t="shared" si="0"/>
        <v>1408436373</v>
      </c>
      <c r="W10" s="26">
        <f t="shared" si="0"/>
        <v>166918611</v>
      </c>
      <c r="X10" s="27">
        <f>+IF(V10&lt;&gt;0,(W10/V10)*100,0)</f>
        <v>11.851341970419277</v>
      </c>
      <c r="Y10" s="28">
        <f t="shared" si="0"/>
        <v>1877915163</v>
      </c>
    </row>
    <row r="11" spans="1:25" ht="13.5">
      <c r="A11" s="18" t="s">
        <v>35</v>
      </c>
      <c r="B11" s="1">
        <v>173980300</v>
      </c>
      <c r="C11" s="19">
        <v>277241207</v>
      </c>
      <c r="D11" s="20">
        <v>277241207</v>
      </c>
      <c r="E11" s="20">
        <v>22477349</v>
      </c>
      <c r="F11" s="20">
        <v>24968669</v>
      </c>
      <c r="G11" s="20">
        <v>22749326</v>
      </c>
      <c r="H11" s="20">
        <v>70195344</v>
      </c>
      <c r="I11" s="20">
        <v>23174927</v>
      </c>
      <c r="J11" s="20">
        <v>24313269</v>
      </c>
      <c r="K11" s="20">
        <v>24236047</v>
      </c>
      <c r="L11" s="20">
        <v>71724243</v>
      </c>
      <c r="M11" s="20">
        <v>21704643</v>
      </c>
      <c r="N11" s="20">
        <v>23014644</v>
      </c>
      <c r="O11" s="20">
        <v>24177837</v>
      </c>
      <c r="P11" s="20">
        <v>68897124</v>
      </c>
      <c r="Q11" s="20">
        <v>0</v>
      </c>
      <c r="R11" s="20">
        <v>0</v>
      </c>
      <c r="S11" s="20">
        <v>0</v>
      </c>
      <c r="T11" s="20">
        <v>0</v>
      </c>
      <c r="U11" s="20">
        <v>210816711</v>
      </c>
      <c r="V11" s="20">
        <v>207930905</v>
      </c>
      <c r="W11" s="20">
        <v>2885806</v>
      </c>
      <c r="X11" s="21">
        <v>1.39</v>
      </c>
      <c r="Y11" s="22">
        <v>277241207</v>
      </c>
    </row>
    <row r="12" spans="1:25" ht="13.5">
      <c r="A12" s="18" t="s">
        <v>36</v>
      </c>
      <c r="B12" s="1">
        <v>16907840</v>
      </c>
      <c r="C12" s="19">
        <v>19779064</v>
      </c>
      <c r="D12" s="20">
        <v>19779064</v>
      </c>
      <c r="E12" s="20">
        <v>1685456</v>
      </c>
      <c r="F12" s="20">
        <v>1637194</v>
      </c>
      <c r="G12" s="20">
        <v>1683693</v>
      </c>
      <c r="H12" s="20">
        <v>5006343</v>
      </c>
      <c r="I12" s="20">
        <v>1685447</v>
      </c>
      <c r="J12" s="20">
        <v>1685447</v>
      </c>
      <c r="K12" s="20">
        <v>-132638</v>
      </c>
      <c r="L12" s="20">
        <v>3238256</v>
      </c>
      <c r="M12" s="20">
        <v>3797142</v>
      </c>
      <c r="N12" s="20">
        <v>1947505</v>
      </c>
      <c r="O12" s="20">
        <v>1863199</v>
      </c>
      <c r="P12" s="20">
        <v>7607846</v>
      </c>
      <c r="Q12" s="20">
        <v>0</v>
      </c>
      <c r="R12" s="20">
        <v>0</v>
      </c>
      <c r="S12" s="20">
        <v>0</v>
      </c>
      <c r="T12" s="20">
        <v>0</v>
      </c>
      <c r="U12" s="20">
        <v>15852445</v>
      </c>
      <c r="V12" s="20">
        <v>14834298</v>
      </c>
      <c r="W12" s="20">
        <v>1018147</v>
      </c>
      <c r="X12" s="21">
        <v>6.86</v>
      </c>
      <c r="Y12" s="22">
        <v>19779064</v>
      </c>
    </row>
    <row r="13" spans="1:25" ht="13.5">
      <c r="A13" s="18" t="s">
        <v>99</v>
      </c>
      <c r="B13" s="1">
        <v>98771041</v>
      </c>
      <c r="C13" s="19">
        <v>100000000</v>
      </c>
      <c r="D13" s="20">
        <v>100000000</v>
      </c>
      <c r="E13" s="20">
        <v>5385672</v>
      </c>
      <c r="F13" s="20">
        <v>7377434</v>
      </c>
      <c r="G13" s="20">
        <v>10166236</v>
      </c>
      <c r="H13" s="20">
        <v>22929342</v>
      </c>
      <c r="I13" s="20">
        <v>8331146</v>
      </c>
      <c r="J13" s="20">
        <v>8046821</v>
      </c>
      <c r="K13" s="20">
        <v>8046821</v>
      </c>
      <c r="L13" s="20">
        <v>24424788</v>
      </c>
      <c r="M13" s="20">
        <v>8542309</v>
      </c>
      <c r="N13" s="20">
        <v>7358887</v>
      </c>
      <c r="O13" s="20">
        <v>8089545</v>
      </c>
      <c r="P13" s="20">
        <v>23990741</v>
      </c>
      <c r="Q13" s="20">
        <v>0</v>
      </c>
      <c r="R13" s="20">
        <v>0</v>
      </c>
      <c r="S13" s="20">
        <v>0</v>
      </c>
      <c r="T13" s="20">
        <v>0</v>
      </c>
      <c r="U13" s="20">
        <v>71344871</v>
      </c>
      <c r="V13" s="20">
        <v>75000000</v>
      </c>
      <c r="W13" s="20">
        <v>-3655129</v>
      </c>
      <c r="X13" s="21">
        <v>-4.87</v>
      </c>
      <c r="Y13" s="22">
        <v>100000000</v>
      </c>
    </row>
    <row r="14" spans="1:25" ht="13.5">
      <c r="A14" s="18" t="s">
        <v>37</v>
      </c>
      <c r="B14" s="1">
        <v>13300151</v>
      </c>
      <c r="C14" s="19">
        <v>14968645</v>
      </c>
      <c r="D14" s="20">
        <v>14968645</v>
      </c>
      <c r="E14" s="20">
        <v>4487717</v>
      </c>
      <c r="F14" s="20">
        <v>1247387</v>
      </c>
      <c r="G14" s="20">
        <v>1247387</v>
      </c>
      <c r="H14" s="20">
        <v>6982491</v>
      </c>
      <c r="I14" s="20">
        <v>1877927</v>
      </c>
      <c r="J14" s="20">
        <v>4408337</v>
      </c>
      <c r="K14" s="20">
        <v>1247388</v>
      </c>
      <c r="L14" s="20">
        <v>7533652</v>
      </c>
      <c r="M14" s="20">
        <v>1247388</v>
      </c>
      <c r="N14" s="20">
        <v>4562833</v>
      </c>
      <c r="O14" s="20">
        <v>1247388</v>
      </c>
      <c r="P14" s="20">
        <v>7057609</v>
      </c>
      <c r="Q14" s="20">
        <v>0</v>
      </c>
      <c r="R14" s="20">
        <v>0</v>
      </c>
      <c r="S14" s="20">
        <v>0</v>
      </c>
      <c r="T14" s="20">
        <v>0</v>
      </c>
      <c r="U14" s="20">
        <v>21573752</v>
      </c>
      <c r="V14" s="20">
        <v>11226484</v>
      </c>
      <c r="W14" s="20">
        <v>10347268</v>
      </c>
      <c r="X14" s="21">
        <v>92.17</v>
      </c>
      <c r="Y14" s="22">
        <v>14968645</v>
      </c>
    </row>
    <row r="15" spans="1:25" ht="13.5">
      <c r="A15" s="18" t="s">
        <v>38</v>
      </c>
      <c r="B15" s="1">
        <v>783019168</v>
      </c>
      <c r="C15" s="19">
        <v>974761144</v>
      </c>
      <c r="D15" s="20">
        <v>974761144</v>
      </c>
      <c r="E15" s="20">
        <v>105179037</v>
      </c>
      <c r="F15" s="20">
        <v>110396292</v>
      </c>
      <c r="G15" s="20">
        <v>83509286</v>
      </c>
      <c r="H15" s="20">
        <v>299084615</v>
      </c>
      <c r="I15" s="20">
        <v>56130985</v>
      </c>
      <c r="J15" s="20">
        <v>71029093</v>
      </c>
      <c r="K15" s="20">
        <v>79509130</v>
      </c>
      <c r="L15" s="20">
        <v>206669208</v>
      </c>
      <c r="M15" s="20">
        <v>145258693</v>
      </c>
      <c r="N15" s="20">
        <v>70598146</v>
      </c>
      <c r="O15" s="20">
        <v>78267598</v>
      </c>
      <c r="P15" s="20">
        <v>294124437</v>
      </c>
      <c r="Q15" s="20">
        <v>0</v>
      </c>
      <c r="R15" s="20">
        <v>0</v>
      </c>
      <c r="S15" s="20">
        <v>0</v>
      </c>
      <c r="T15" s="20">
        <v>0</v>
      </c>
      <c r="U15" s="20">
        <v>799878260</v>
      </c>
      <c r="V15" s="20">
        <v>731070858</v>
      </c>
      <c r="W15" s="20">
        <v>68807402</v>
      </c>
      <c r="X15" s="21">
        <v>9.41</v>
      </c>
      <c r="Y15" s="22">
        <v>974761144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3543014</v>
      </c>
      <c r="H16" s="20">
        <v>3543014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3543014</v>
      </c>
      <c r="V16" s="20">
        <v>0</v>
      </c>
      <c r="W16" s="20">
        <v>3543014</v>
      </c>
      <c r="X16" s="21">
        <v>0</v>
      </c>
      <c r="Y16" s="22">
        <v>0</v>
      </c>
    </row>
    <row r="17" spans="1:25" ht="13.5">
      <c r="A17" s="18" t="s">
        <v>40</v>
      </c>
      <c r="B17" s="1">
        <v>675578704</v>
      </c>
      <c r="C17" s="19">
        <v>556603134</v>
      </c>
      <c r="D17" s="20">
        <v>556603134</v>
      </c>
      <c r="E17" s="20">
        <v>37042790</v>
      </c>
      <c r="F17" s="20">
        <v>39435508</v>
      </c>
      <c r="G17" s="20">
        <v>46266532</v>
      </c>
      <c r="H17" s="20">
        <v>122744830</v>
      </c>
      <c r="I17" s="20">
        <v>58317748</v>
      </c>
      <c r="J17" s="20">
        <v>45768126</v>
      </c>
      <c r="K17" s="20">
        <v>53149362</v>
      </c>
      <c r="L17" s="20">
        <v>157235236</v>
      </c>
      <c r="M17" s="20">
        <v>46835226</v>
      </c>
      <c r="N17" s="20">
        <v>39413239</v>
      </c>
      <c r="O17" s="20">
        <v>53611034</v>
      </c>
      <c r="P17" s="20">
        <v>139859499</v>
      </c>
      <c r="Q17" s="20">
        <v>0</v>
      </c>
      <c r="R17" s="20">
        <v>0</v>
      </c>
      <c r="S17" s="20">
        <v>0</v>
      </c>
      <c r="T17" s="20">
        <v>0</v>
      </c>
      <c r="U17" s="20">
        <v>419839565</v>
      </c>
      <c r="V17" s="20">
        <v>417452351</v>
      </c>
      <c r="W17" s="20">
        <v>2387214</v>
      </c>
      <c r="X17" s="21">
        <v>0.57</v>
      </c>
      <c r="Y17" s="22">
        <v>556603134</v>
      </c>
    </row>
    <row r="18" spans="1:25" ht="13.5">
      <c r="A18" s="30" t="s">
        <v>41</v>
      </c>
      <c r="B18" s="31">
        <f>SUM(B11:B17)</f>
        <v>1761557204</v>
      </c>
      <c r="C18" s="32">
        <f aca="true" t="shared" si="1" ref="C18:Y18">SUM(C11:C17)</f>
        <v>1943353194</v>
      </c>
      <c r="D18" s="33">
        <f t="shared" si="1"/>
        <v>1943353194</v>
      </c>
      <c r="E18" s="33">
        <f t="shared" si="1"/>
        <v>176258021</v>
      </c>
      <c r="F18" s="33">
        <f t="shared" si="1"/>
        <v>185062484</v>
      </c>
      <c r="G18" s="33">
        <f t="shared" si="1"/>
        <v>169165474</v>
      </c>
      <c r="H18" s="33">
        <f t="shared" si="1"/>
        <v>530485979</v>
      </c>
      <c r="I18" s="33">
        <f t="shared" si="1"/>
        <v>149518180</v>
      </c>
      <c r="J18" s="33">
        <f t="shared" si="1"/>
        <v>155251093</v>
      </c>
      <c r="K18" s="33">
        <f t="shared" si="1"/>
        <v>166056110</v>
      </c>
      <c r="L18" s="33">
        <f t="shared" si="1"/>
        <v>470825383</v>
      </c>
      <c r="M18" s="33">
        <f t="shared" si="1"/>
        <v>227385401</v>
      </c>
      <c r="N18" s="33">
        <f t="shared" si="1"/>
        <v>146895254</v>
      </c>
      <c r="O18" s="33">
        <f t="shared" si="1"/>
        <v>167256601</v>
      </c>
      <c r="P18" s="33">
        <f t="shared" si="1"/>
        <v>541537256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1542848618</v>
      </c>
      <c r="V18" s="33">
        <f t="shared" si="1"/>
        <v>1457514896</v>
      </c>
      <c r="W18" s="33">
        <f t="shared" si="1"/>
        <v>85333722</v>
      </c>
      <c r="X18" s="27">
        <f>+IF(V18&lt;&gt;0,(W18/V18)*100,0)</f>
        <v>5.8547409864687925</v>
      </c>
      <c r="Y18" s="34">
        <f t="shared" si="1"/>
        <v>1943353194</v>
      </c>
    </row>
    <row r="19" spans="1:25" ht="13.5">
      <c r="A19" s="30" t="s">
        <v>42</v>
      </c>
      <c r="B19" s="35">
        <f>+B10-B18</f>
        <v>156787006</v>
      </c>
      <c r="C19" s="36">
        <f aca="true" t="shared" si="2" ref="C19:Y19">+C10-C18</f>
        <v>-65438031</v>
      </c>
      <c r="D19" s="37">
        <f t="shared" si="2"/>
        <v>-65438031</v>
      </c>
      <c r="E19" s="37">
        <f t="shared" si="2"/>
        <v>-31651160</v>
      </c>
      <c r="F19" s="37">
        <f t="shared" si="2"/>
        <v>69844633</v>
      </c>
      <c r="G19" s="37">
        <f t="shared" si="2"/>
        <v>-46361148</v>
      </c>
      <c r="H19" s="37">
        <f t="shared" si="2"/>
        <v>-8167675</v>
      </c>
      <c r="I19" s="37">
        <f t="shared" si="2"/>
        <v>23634526</v>
      </c>
      <c r="J19" s="37">
        <f t="shared" si="2"/>
        <v>34818365</v>
      </c>
      <c r="K19" s="37">
        <f t="shared" si="2"/>
        <v>-19016388</v>
      </c>
      <c r="L19" s="37">
        <f t="shared" si="2"/>
        <v>39436503</v>
      </c>
      <c r="M19" s="37">
        <f t="shared" si="2"/>
        <v>-87693223</v>
      </c>
      <c r="N19" s="37">
        <f t="shared" si="2"/>
        <v>-14359821</v>
      </c>
      <c r="O19" s="37">
        <f t="shared" si="2"/>
        <v>103290582</v>
      </c>
      <c r="P19" s="37">
        <f t="shared" si="2"/>
        <v>1237538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32506366</v>
      </c>
      <c r="V19" s="37">
        <f>IF(D10=D18,0,V10-V18)</f>
        <v>-49078523</v>
      </c>
      <c r="W19" s="37">
        <f t="shared" si="2"/>
        <v>81584889</v>
      </c>
      <c r="X19" s="38">
        <f>+IF(V19&lt;&gt;0,(W19/V19)*100,0)</f>
        <v>-166.23338277722823</v>
      </c>
      <c r="Y19" s="39">
        <f t="shared" si="2"/>
        <v>-65438031</v>
      </c>
    </row>
    <row r="20" spans="1:25" ht="13.5">
      <c r="A20" s="18" t="s">
        <v>43</v>
      </c>
      <c r="B20" s="1">
        <v>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156787006</v>
      </c>
      <c r="C22" s="47">
        <f aca="true" t="shared" si="3" ref="C22:Y22">SUM(C19:C21)</f>
        <v>-65438031</v>
      </c>
      <c r="D22" s="48">
        <f t="shared" si="3"/>
        <v>-65438031</v>
      </c>
      <c r="E22" s="48">
        <f t="shared" si="3"/>
        <v>-31651160</v>
      </c>
      <c r="F22" s="48">
        <f t="shared" si="3"/>
        <v>69844633</v>
      </c>
      <c r="G22" s="48">
        <f t="shared" si="3"/>
        <v>-46361148</v>
      </c>
      <c r="H22" s="48">
        <f t="shared" si="3"/>
        <v>-8167675</v>
      </c>
      <c r="I22" s="48">
        <f t="shared" si="3"/>
        <v>23634526</v>
      </c>
      <c r="J22" s="48">
        <f t="shared" si="3"/>
        <v>34818365</v>
      </c>
      <c r="K22" s="48">
        <f t="shared" si="3"/>
        <v>-19016388</v>
      </c>
      <c r="L22" s="48">
        <f t="shared" si="3"/>
        <v>39436503</v>
      </c>
      <c r="M22" s="48">
        <f t="shared" si="3"/>
        <v>-87693223</v>
      </c>
      <c r="N22" s="48">
        <f t="shared" si="3"/>
        <v>-14359821</v>
      </c>
      <c r="O22" s="48">
        <f t="shared" si="3"/>
        <v>103290582</v>
      </c>
      <c r="P22" s="48">
        <f t="shared" si="3"/>
        <v>1237538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32506366</v>
      </c>
      <c r="V22" s="48">
        <f t="shared" si="3"/>
        <v>-49078523</v>
      </c>
      <c r="W22" s="48">
        <f t="shared" si="3"/>
        <v>81584889</v>
      </c>
      <c r="X22" s="49">
        <f>+IF(V22&lt;&gt;0,(W22/V22)*100,0)</f>
        <v>-166.23338277722823</v>
      </c>
      <c r="Y22" s="50">
        <f t="shared" si="3"/>
        <v>-65438031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156787006</v>
      </c>
      <c r="C24" s="36">
        <f aca="true" t="shared" si="4" ref="C24:Y24">SUM(C22:C23)</f>
        <v>-65438031</v>
      </c>
      <c r="D24" s="37">
        <f t="shared" si="4"/>
        <v>-65438031</v>
      </c>
      <c r="E24" s="37">
        <f t="shared" si="4"/>
        <v>-31651160</v>
      </c>
      <c r="F24" s="37">
        <f t="shared" si="4"/>
        <v>69844633</v>
      </c>
      <c r="G24" s="37">
        <f t="shared" si="4"/>
        <v>-46361148</v>
      </c>
      <c r="H24" s="37">
        <f t="shared" si="4"/>
        <v>-8167675</v>
      </c>
      <c r="I24" s="37">
        <f t="shared" si="4"/>
        <v>23634526</v>
      </c>
      <c r="J24" s="37">
        <f t="shared" si="4"/>
        <v>34818365</v>
      </c>
      <c r="K24" s="37">
        <f t="shared" si="4"/>
        <v>-19016388</v>
      </c>
      <c r="L24" s="37">
        <f t="shared" si="4"/>
        <v>39436503</v>
      </c>
      <c r="M24" s="37">
        <f t="shared" si="4"/>
        <v>-87693223</v>
      </c>
      <c r="N24" s="37">
        <f t="shared" si="4"/>
        <v>-14359821</v>
      </c>
      <c r="O24" s="37">
        <f t="shared" si="4"/>
        <v>103290582</v>
      </c>
      <c r="P24" s="37">
        <f t="shared" si="4"/>
        <v>1237538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32506366</v>
      </c>
      <c r="V24" s="37">
        <f t="shared" si="4"/>
        <v>-49078523</v>
      </c>
      <c r="W24" s="37">
        <f t="shared" si="4"/>
        <v>81584889</v>
      </c>
      <c r="X24" s="38">
        <f>+IF(V24&lt;&gt;0,(W24/V24)*100,0)</f>
        <v>-166.23338277722823</v>
      </c>
      <c r="Y24" s="39">
        <f t="shared" si="4"/>
        <v>-65438031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237313889</v>
      </c>
      <c r="C27" s="59">
        <v>387565985</v>
      </c>
      <c r="D27" s="60">
        <v>387565985</v>
      </c>
      <c r="E27" s="60">
        <v>2888299</v>
      </c>
      <c r="F27" s="60">
        <v>11990837</v>
      </c>
      <c r="G27" s="60">
        <v>19827768</v>
      </c>
      <c r="H27" s="60">
        <v>34706904</v>
      </c>
      <c r="I27" s="60">
        <v>15636775</v>
      </c>
      <c r="J27" s="60">
        <v>19517199</v>
      </c>
      <c r="K27" s="60">
        <v>8610501</v>
      </c>
      <c r="L27" s="60">
        <v>43764475</v>
      </c>
      <c r="M27" s="60">
        <v>6817141</v>
      </c>
      <c r="N27" s="60">
        <v>8397085</v>
      </c>
      <c r="O27" s="60">
        <v>22216431</v>
      </c>
      <c r="P27" s="60">
        <v>37430657</v>
      </c>
      <c r="Q27" s="60">
        <v>0</v>
      </c>
      <c r="R27" s="60">
        <v>0</v>
      </c>
      <c r="S27" s="60">
        <v>0</v>
      </c>
      <c r="T27" s="60">
        <v>0</v>
      </c>
      <c r="U27" s="60">
        <v>115902036</v>
      </c>
      <c r="V27" s="60">
        <v>290674489</v>
      </c>
      <c r="W27" s="60">
        <v>-174772453</v>
      </c>
      <c r="X27" s="61">
        <v>-60.13</v>
      </c>
      <c r="Y27" s="62">
        <v>387565985</v>
      </c>
    </row>
    <row r="28" spans="1:25" ht="13.5">
      <c r="A28" s="63" t="s">
        <v>43</v>
      </c>
      <c r="B28" s="1">
        <v>149020524</v>
      </c>
      <c r="C28" s="19">
        <v>324536472</v>
      </c>
      <c r="D28" s="20">
        <v>324536472</v>
      </c>
      <c r="E28" s="20">
        <v>2611613</v>
      </c>
      <c r="F28" s="20">
        <v>10064014</v>
      </c>
      <c r="G28" s="20">
        <v>15242300</v>
      </c>
      <c r="H28" s="20">
        <v>27917927</v>
      </c>
      <c r="I28" s="20">
        <v>6370198</v>
      </c>
      <c r="J28" s="20">
        <v>11174985</v>
      </c>
      <c r="K28" s="20">
        <v>7613969</v>
      </c>
      <c r="L28" s="20">
        <v>25159152</v>
      </c>
      <c r="M28" s="20">
        <v>5687528</v>
      </c>
      <c r="N28" s="20">
        <v>7327040</v>
      </c>
      <c r="O28" s="20">
        <v>17617675</v>
      </c>
      <c r="P28" s="20">
        <v>30632243</v>
      </c>
      <c r="Q28" s="20">
        <v>0</v>
      </c>
      <c r="R28" s="20">
        <v>0</v>
      </c>
      <c r="S28" s="20">
        <v>0</v>
      </c>
      <c r="T28" s="20">
        <v>0</v>
      </c>
      <c r="U28" s="20">
        <v>83709322</v>
      </c>
      <c r="V28" s="20">
        <v>243402354</v>
      </c>
      <c r="W28" s="20">
        <v>-159693032</v>
      </c>
      <c r="X28" s="21">
        <v>-65.61</v>
      </c>
      <c r="Y28" s="22">
        <v>324536472</v>
      </c>
    </row>
    <row r="29" spans="1:25" ht="13.5">
      <c r="A29" s="18" t="s">
        <v>103</v>
      </c>
      <c r="B29" s="1">
        <v>6355092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81938273</v>
      </c>
      <c r="C31" s="19">
        <v>63029513</v>
      </c>
      <c r="D31" s="20">
        <v>63029513</v>
      </c>
      <c r="E31" s="20">
        <v>276686</v>
      </c>
      <c r="F31" s="20">
        <v>1926823</v>
      </c>
      <c r="G31" s="20">
        <v>4585468</v>
      </c>
      <c r="H31" s="20">
        <v>6788977</v>
      </c>
      <c r="I31" s="20">
        <v>9266577</v>
      </c>
      <c r="J31" s="20">
        <v>8342214</v>
      </c>
      <c r="K31" s="20">
        <v>996532</v>
      </c>
      <c r="L31" s="20">
        <v>18605323</v>
      </c>
      <c r="M31" s="20">
        <v>1129613</v>
      </c>
      <c r="N31" s="20">
        <v>1070045</v>
      </c>
      <c r="O31" s="20">
        <v>4598756</v>
      </c>
      <c r="P31" s="20">
        <v>6798414</v>
      </c>
      <c r="Q31" s="20">
        <v>0</v>
      </c>
      <c r="R31" s="20">
        <v>0</v>
      </c>
      <c r="S31" s="20">
        <v>0</v>
      </c>
      <c r="T31" s="20">
        <v>0</v>
      </c>
      <c r="U31" s="20">
        <v>32192714</v>
      </c>
      <c r="V31" s="20">
        <v>47272135</v>
      </c>
      <c r="W31" s="20">
        <v>-15079421</v>
      </c>
      <c r="X31" s="21">
        <v>-31.9</v>
      </c>
      <c r="Y31" s="22">
        <v>63029513</v>
      </c>
    </row>
    <row r="32" spans="1:25" ht="13.5">
      <c r="A32" s="30" t="s">
        <v>49</v>
      </c>
      <c r="B32" s="2">
        <f>SUM(B28:B31)</f>
        <v>237313889</v>
      </c>
      <c r="C32" s="59">
        <f aca="true" t="shared" si="5" ref="C32:Y32">SUM(C28:C31)</f>
        <v>387565985</v>
      </c>
      <c r="D32" s="60">
        <f t="shared" si="5"/>
        <v>387565985</v>
      </c>
      <c r="E32" s="60">
        <f t="shared" si="5"/>
        <v>2888299</v>
      </c>
      <c r="F32" s="60">
        <f t="shared" si="5"/>
        <v>11990837</v>
      </c>
      <c r="G32" s="60">
        <f t="shared" si="5"/>
        <v>19827768</v>
      </c>
      <c r="H32" s="60">
        <f t="shared" si="5"/>
        <v>34706904</v>
      </c>
      <c r="I32" s="60">
        <f t="shared" si="5"/>
        <v>15636775</v>
      </c>
      <c r="J32" s="60">
        <f t="shared" si="5"/>
        <v>19517199</v>
      </c>
      <c r="K32" s="60">
        <f t="shared" si="5"/>
        <v>8610501</v>
      </c>
      <c r="L32" s="60">
        <f t="shared" si="5"/>
        <v>43764475</v>
      </c>
      <c r="M32" s="60">
        <f t="shared" si="5"/>
        <v>6817141</v>
      </c>
      <c r="N32" s="60">
        <f t="shared" si="5"/>
        <v>8397085</v>
      </c>
      <c r="O32" s="60">
        <f t="shared" si="5"/>
        <v>22216431</v>
      </c>
      <c r="P32" s="60">
        <f t="shared" si="5"/>
        <v>37430657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115902036</v>
      </c>
      <c r="V32" s="60">
        <f t="shared" si="5"/>
        <v>290674489</v>
      </c>
      <c r="W32" s="60">
        <f t="shared" si="5"/>
        <v>-174772453</v>
      </c>
      <c r="X32" s="61">
        <f>+IF(V32&lt;&gt;0,(W32/V32)*100,0)</f>
        <v>-60.12651939331353</v>
      </c>
      <c r="Y32" s="62">
        <f t="shared" si="5"/>
        <v>387565985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799296539</v>
      </c>
      <c r="C35" s="19">
        <v>880669393</v>
      </c>
      <c r="D35" s="20">
        <v>880669393</v>
      </c>
      <c r="E35" s="20">
        <v>-79172765</v>
      </c>
      <c r="F35" s="20">
        <v>131216911</v>
      </c>
      <c r="G35" s="20">
        <v>-88553432</v>
      </c>
      <c r="H35" s="20">
        <v>-36509286</v>
      </c>
      <c r="I35" s="20">
        <v>-234753</v>
      </c>
      <c r="J35" s="20">
        <v>50382021</v>
      </c>
      <c r="K35" s="20">
        <v>99675129</v>
      </c>
      <c r="L35" s="20">
        <v>149822397</v>
      </c>
      <c r="M35" s="20">
        <v>-8298099</v>
      </c>
      <c r="N35" s="20">
        <v>2552973</v>
      </c>
      <c r="O35" s="20">
        <v>163491325</v>
      </c>
      <c r="P35" s="20">
        <v>157746199</v>
      </c>
      <c r="Q35" s="20">
        <v>0</v>
      </c>
      <c r="R35" s="20">
        <v>0</v>
      </c>
      <c r="S35" s="20">
        <v>0</v>
      </c>
      <c r="T35" s="20">
        <v>0</v>
      </c>
      <c r="U35" s="20">
        <v>271059310</v>
      </c>
      <c r="V35" s="20">
        <v>660502045</v>
      </c>
      <c r="W35" s="20">
        <v>-389442735</v>
      </c>
      <c r="X35" s="21">
        <v>-58.96</v>
      </c>
      <c r="Y35" s="22">
        <v>880669393</v>
      </c>
    </row>
    <row r="36" spans="1:25" ht="13.5">
      <c r="A36" s="18" t="s">
        <v>52</v>
      </c>
      <c r="B36" s="1">
        <v>1235176153</v>
      </c>
      <c r="C36" s="19">
        <v>1539716763</v>
      </c>
      <c r="D36" s="20">
        <v>1539716763</v>
      </c>
      <c r="E36" s="20">
        <v>-1454074</v>
      </c>
      <c r="F36" s="20">
        <v>191941618</v>
      </c>
      <c r="G36" s="20">
        <v>-54498022</v>
      </c>
      <c r="H36" s="20">
        <v>135989522</v>
      </c>
      <c r="I36" s="20">
        <v>71718364</v>
      </c>
      <c r="J36" s="20">
        <v>-106340385</v>
      </c>
      <c r="K36" s="20">
        <v>563680</v>
      </c>
      <c r="L36" s="20">
        <v>-34058341</v>
      </c>
      <c r="M36" s="20">
        <v>-1725167</v>
      </c>
      <c r="N36" s="20">
        <v>1038197</v>
      </c>
      <c r="O36" s="20">
        <v>14126889</v>
      </c>
      <c r="P36" s="20">
        <v>13439919</v>
      </c>
      <c r="Q36" s="20">
        <v>0</v>
      </c>
      <c r="R36" s="20">
        <v>0</v>
      </c>
      <c r="S36" s="20">
        <v>0</v>
      </c>
      <c r="T36" s="20">
        <v>0</v>
      </c>
      <c r="U36" s="20">
        <v>115371100</v>
      </c>
      <c r="V36" s="20">
        <v>1154787572</v>
      </c>
      <c r="W36" s="20">
        <v>-1039416472</v>
      </c>
      <c r="X36" s="21">
        <v>-90.01</v>
      </c>
      <c r="Y36" s="22">
        <v>1539716763</v>
      </c>
    </row>
    <row r="37" spans="1:25" ht="13.5">
      <c r="A37" s="18" t="s">
        <v>53</v>
      </c>
      <c r="B37" s="1">
        <v>414224869</v>
      </c>
      <c r="C37" s="19">
        <v>346790577</v>
      </c>
      <c r="D37" s="20">
        <v>346790577</v>
      </c>
      <c r="E37" s="20">
        <v>53356110</v>
      </c>
      <c r="F37" s="20">
        <v>57226188</v>
      </c>
      <c r="G37" s="20">
        <v>-32888566</v>
      </c>
      <c r="H37" s="20">
        <v>77693732</v>
      </c>
      <c r="I37" s="20">
        <v>-20105900</v>
      </c>
      <c r="J37" s="20">
        <v>-22193427</v>
      </c>
      <c r="K37" s="20">
        <v>-25727650</v>
      </c>
      <c r="L37" s="20">
        <v>-68026977</v>
      </c>
      <c r="M37" s="20">
        <v>76504925</v>
      </c>
      <c r="N37" s="20">
        <v>16992688</v>
      </c>
      <c r="O37" s="20">
        <v>73339638</v>
      </c>
      <c r="P37" s="20">
        <v>166837251</v>
      </c>
      <c r="Q37" s="20">
        <v>0</v>
      </c>
      <c r="R37" s="20">
        <v>0</v>
      </c>
      <c r="S37" s="20">
        <v>0</v>
      </c>
      <c r="T37" s="20">
        <v>0</v>
      </c>
      <c r="U37" s="20">
        <v>176504006</v>
      </c>
      <c r="V37" s="20">
        <v>260092933</v>
      </c>
      <c r="W37" s="20">
        <v>-83588927</v>
      </c>
      <c r="X37" s="21">
        <v>-32.14</v>
      </c>
      <c r="Y37" s="22">
        <v>346790577</v>
      </c>
    </row>
    <row r="38" spans="1:25" ht="13.5">
      <c r="A38" s="18" t="s">
        <v>54</v>
      </c>
      <c r="B38" s="1">
        <v>288271608</v>
      </c>
      <c r="C38" s="19">
        <v>203411320</v>
      </c>
      <c r="D38" s="20">
        <v>203411320</v>
      </c>
      <c r="E38" s="20">
        <v>495000</v>
      </c>
      <c r="F38" s="20">
        <v>-83119312</v>
      </c>
      <c r="G38" s="20">
        <v>0</v>
      </c>
      <c r="H38" s="20">
        <v>-82624312</v>
      </c>
      <c r="I38" s="20">
        <v>0</v>
      </c>
      <c r="J38" s="20">
        <v>-1207168</v>
      </c>
      <c r="K38" s="20">
        <v>0</v>
      </c>
      <c r="L38" s="20">
        <v>-1207168</v>
      </c>
      <c r="M38" s="20">
        <v>0</v>
      </c>
      <c r="N38" s="20">
        <v>-686623</v>
      </c>
      <c r="O38" s="20">
        <v>544500</v>
      </c>
      <c r="P38" s="20">
        <v>-142123</v>
      </c>
      <c r="Q38" s="20">
        <v>0</v>
      </c>
      <c r="R38" s="20">
        <v>0</v>
      </c>
      <c r="S38" s="20">
        <v>0</v>
      </c>
      <c r="T38" s="20">
        <v>0</v>
      </c>
      <c r="U38" s="20">
        <v>-83973603</v>
      </c>
      <c r="V38" s="20">
        <v>152558490</v>
      </c>
      <c r="W38" s="20">
        <v>-236532093</v>
      </c>
      <c r="X38" s="21">
        <v>-155.04</v>
      </c>
      <c r="Y38" s="22">
        <v>203411320</v>
      </c>
    </row>
    <row r="39" spans="1:25" ht="13.5">
      <c r="A39" s="18" t="s">
        <v>55</v>
      </c>
      <c r="B39" s="1">
        <v>1331976215</v>
      </c>
      <c r="C39" s="19">
        <v>1870184259</v>
      </c>
      <c r="D39" s="20">
        <v>1870184259</v>
      </c>
      <c r="E39" s="20">
        <v>-134477949</v>
      </c>
      <c r="F39" s="20">
        <v>349051653</v>
      </c>
      <c r="G39" s="20">
        <v>-110162888</v>
      </c>
      <c r="H39" s="20">
        <v>104410816</v>
      </c>
      <c r="I39" s="20">
        <v>91589511</v>
      </c>
      <c r="J39" s="20">
        <v>-32557769</v>
      </c>
      <c r="K39" s="20">
        <v>125966459</v>
      </c>
      <c r="L39" s="20">
        <v>184998201</v>
      </c>
      <c r="M39" s="20">
        <v>-86528191</v>
      </c>
      <c r="N39" s="20">
        <v>-12714895</v>
      </c>
      <c r="O39" s="20">
        <v>103734076</v>
      </c>
      <c r="P39" s="20">
        <v>4490990</v>
      </c>
      <c r="Q39" s="20">
        <v>0</v>
      </c>
      <c r="R39" s="20">
        <v>0</v>
      </c>
      <c r="S39" s="20">
        <v>0</v>
      </c>
      <c r="T39" s="20">
        <v>0</v>
      </c>
      <c r="U39" s="20">
        <v>293900007</v>
      </c>
      <c r="V39" s="20">
        <v>1402638194</v>
      </c>
      <c r="W39" s="20">
        <v>-1108738187</v>
      </c>
      <c r="X39" s="21">
        <v>-79.05</v>
      </c>
      <c r="Y39" s="22">
        <v>1870184259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218648587</v>
      </c>
      <c r="C42" s="19">
        <v>164636000</v>
      </c>
      <c r="D42" s="20">
        <v>164636000</v>
      </c>
      <c r="E42" s="20">
        <v>45703317</v>
      </c>
      <c r="F42" s="20">
        <v>106929493</v>
      </c>
      <c r="G42" s="20">
        <v>-8975198</v>
      </c>
      <c r="H42" s="20">
        <v>143657612</v>
      </c>
      <c r="I42" s="20">
        <v>58840191</v>
      </c>
      <c r="J42" s="20">
        <v>70528003</v>
      </c>
      <c r="K42" s="20">
        <v>24373834</v>
      </c>
      <c r="L42" s="20">
        <v>153742028</v>
      </c>
      <c r="M42" s="20">
        <v>-50874050</v>
      </c>
      <c r="N42" s="20">
        <v>20427577</v>
      </c>
      <c r="O42" s="20">
        <v>138275114</v>
      </c>
      <c r="P42" s="20">
        <v>107828641</v>
      </c>
      <c r="Q42" s="20">
        <v>0</v>
      </c>
      <c r="R42" s="20">
        <v>0</v>
      </c>
      <c r="S42" s="20">
        <v>0</v>
      </c>
      <c r="T42" s="20">
        <v>0</v>
      </c>
      <c r="U42" s="20">
        <v>405228281</v>
      </c>
      <c r="V42" s="20">
        <v>228611886</v>
      </c>
      <c r="W42" s="20">
        <v>176616395</v>
      </c>
      <c r="X42" s="21">
        <v>77.26</v>
      </c>
      <c r="Y42" s="22">
        <v>164636000</v>
      </c>
    </row>
    <row r="43" spans="1:25" ht="13.5">
      <c r="A43" s="18" t="s">
        <v>58</v>
      </c>
      <c r="B43" s="1">
        <v>-470446505</v>
      </c>
      <c r="C43" s="19">
        <v>-298566012</v>
      </c>
      <c r="D43" s="20">
        <v>-298566012</v>
      </c>
      <c r="E43" s="20">
        <v>-2888299</v>
      </c>
      <c r="F43" s="20">
        <v>-11990837</v>
      </c>
      <c r="G43" s="20">
        <v>-19827768</v>
      </c>
      <c r="H43" s="20">
        <v>-34706904</v>
      </c>
      <c r="I43" s="20">
        <v>-15636775</v>
      </c>
      <c r="J43" s="20">
        <v>-19517199</v>
      </c>
      <c r="K43" s="20">
        <v>-8610501</v>
      </c>
      <c r="L43" s="20">
        <v>-43764475</v>
      </c>
      <c r="M43" s="20">
        <v>-6817141</v>
      </c>
      <c r="N43" s="20">
        <v>-8397085</v>
      </c>
      <c r="O43" s="20">
        <v>-22216431</v>
      </c>
      <c r="P43" s="20">
        <v>-37430657</v>
      </c>
      <c r="Q43" s="20">
        <v>0</v>
      </c>
      <c r="R43" s="20">
        <v>0</v>
      </c>
      <c r="S43" s="20">
        <v>0</v>
      </c>
      <c r="T43" s="20">
        <v>0</v>
      </c>
      <c r="U43" s="20">
        <v>-115902036</v>
      </c>
      <c r="V43" s="20">
        <v>-223333566</v>
      </c>
      <c r="W43" s="20">
        <v>107431530</v>
      </c>
      <c r="X43" s="21">
        <v>-48.1</v>
      </c>
      <c r="Y43" s="22">
        <v>-298566012</v>
      </c>
    </row>
    <row r="44" spans="1:25" ht="13.5">
      <c r="A44" s="18" t="s">
        <v>59</v>
      </c>
      <c r="B44" s="1">
        <v>-15932957</v>
      </c>
      <c r="C44" s="19">
        <v>-8355000</v>
      </c>
      <c r="D44" s="20">
        <v>-8355000</v>
      </c>
      <c r="E44" s="20">
        <v>-50605</v>
      </c>
      <c r="F44" s="20">
        <v>9372</v>
      </c>
      <c r="G44" s="20">
        <v>-9200</v>
      </c>
      <c r="H44" s="20">
        <v>-50433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-135894</v>
      </c>
      <c r="P44" s="20">
        <v>-135894</v>
      </c>
      <c r="Q44" s="20">
        <v>0</v>
      </c>
      <c r="R44" s="20">
        <v>0</v>
      </c>
      <c r="S44" s="20">
        <v>0</v>
      </c>
      <c r="T44" s="20">
        <v>0</v>
      </c>
      <c r="U44" s="20">
        <v>-186327</v>
      </c>
      <c r="V44" s="20">
        <v>-10887000</v>
      </c>
      <c r="W44" s="20">
        <v>10700673</v>
      </c>
      <c r="X44" s="21">
        <v>-98.29</v>
      </c>
      <c r="Y44" s="22">
        <v>-8355000</v>
      </c>
    </row>
    <row r="45" spans="1:25" ht="13.5">
      <c r="A45" s="30" t="s">
        <v>60</v>
      </c>
      <c r="B45" s="2">
        <v>339678743</v>
      </c>
      <c r="C45" s="59">
        <v>670213988</v>
      </c>
      <c r="D45" s="60">
        <v>670213988</v>
      </c>
      <c r="E45" s="60">
        <v>602638817</v>
      </c>
      <c r="F45" s="60">
        <v>697586845</v>
      </c>
      <c r="G45" s="60">
        <v>668774679</v>
      </c>
      <c r="H45" s="60">
        <v>668774679</v>
      </c>
      <c r="I45" s="60">
        <v>711978095</v>
      </c>
      <c r="J45" s="60">
        <v>762988899</v>
      </c>
      <c r="K45" s="60">
        <v>778752232</v>
      </c>
      <c r="L45" s="60">
        <v>778752232</v>
      </c>
      <c r="M45" s="60">
        <v>721061041</v>
      </c>
      <c r="N45" s="60">
        <v>733091533</v>
      </c>
      <c r="O45" s="60">
        <v>849014322</v>
      </c>
      <c r="P45" s="60">
        <v>849014322</v>
      </c>
      <c r="Q45" s="60">
        <v>0</v>
      </c>
      <c r="R45" s="60">
        <v>0</v>
      </c>
      <c r="S45" s="60">
        <v>0</v>
      </c>
      <c r="T45" s="60">
        <v>0</v>
      </c>
      <c r="U45" s="60">
        <v>849014322</v>
      </c>
      <c r="V45" s="60">
        <v>806890320</v>
      </c>
      <c r="W45" s="60">
        <v>42124002</v>
      </c>
      <c r="X45" s="61">
        <v>5.22</v>
      </c>
      <c r="Y45" s="62">
        <v>670213988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-496976</v>
      </c>
      <c r="C49" s="89">
        <v>144455444</v>
      </c>
      <c r="D49" s="14">
        <v>64881484</v>
      </c>
      <c r="E49" s="14">
        <v>0</v>
      </c>
      <c r="F49" s="14">
        <v>0</v>
      </c>
      <c r="G49" s="14">
        <v>0</v>
      </c>
      <c r="H49" s="14">
        <v>38815965</v>
      </c>
      <c r="I49" s="14">
        <v>0</v>
      </c>
      <c r="J49" s="14">
        <v>0</v>
      </c>
      <c r="K49" s="14">
        <v>0</v>
      </c>
      <c r="L49" s="14">
        <v>30406393</v>
      </c>
      <c r="M49" s="14">
        <v>0</v>
      </c>
      <c r="N49" s="14">
        <v>0</v>
      </c>
      <c r="O49" s="14">
        <v>0</v>
      </c>
      <c r="P49" s="14">
        <v>29878672</v>
      </c>
      <c r="Q49" s="14">
        <v>0</v>
      </c>
      <c r="R49" s="14">
        <v>0</v>
      </c>
      <c r="S49" s="14">
        <v>0</v>
      </c>
      <c r="T49" s="14">
        <v>0</v>
      </c>
      <c r="U49" s="14">
        <v>65324427</v>
      </c>
      <c r="V49" s="14">
        <v>1132043028</v>
      </c>
      <c r="W49" s="14">
        <v>1505308437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68067046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68067046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2701562</v>
      </c>
      <c r="C5" s="19">
        <v>2600000</v>
      </c>
      <c r="D5" s="20">
        <v>3600000</v>
      </c>
      <c r="E5" s="20">
        <v>303066</v>
      </c>
      <c r="F5" s="20">
        <v>303556</v>
      </c>
      <c r="G5" s="20">
        <v>121415</v>
      </c>
      <c r="H5" s="20">
        <v>728037</v>
      </c>
      <c r="I5" s="20">
        <v>304584</v>
      </c>
      <c r="J5" s="20">
        <v>308283</v>
      </c>
      <c r="K5" s="20">
        <v>260820</v>
      </c>
      <c r="L5" s="20">
        <v>873687</v>
      </c>
      <c r="M5" s="20">
        <v>280399</v>
      </c>
      <c r="N5" s="20">
        <v>533619</v>
      </c>
      <c r="O5" s="20">
        <v>319564</v>
      </c>
      <c r="P5" s="20">
        <v>1133582</v>
      </c>
      <c r="Q5" s="20">
        <v>0</v>
      </c>
      <c r="R5" s="20">
        <v>0</v>
      </c>
      <c r="S5" s="20">
        <v>0</v>
      </c>
      <c r="T5" s="20">
        <v>0</v>
      </c>
      <c r="U5" s="20">
        <v>2735306</v>
      </c>
      <c r="V5" s="20">
        <v>2700000</v>
      </c>
      <c r="W5" s="20">
        <v>35306</v>
      </c>
      <c r="X5" s="21">
        <v>1.31</v>
      </c>
      <c r="Y5" s="22">
        <v>3600000</v>
      </c>
    </row>
    <row r="6" spans="1:25" ht="13.5">
      <c r="A6" s="18" t="s">
        <v>31</v>
      </c>
      <c r="B6" s="1">
        <v>22630615</v>
      </c>
      <c r="C6" s="19">
        <v>27274452</v>
      </c>
      <c r="D6" s="20">
        <v>36373000</v>
      </c>
      <c r="E6" s="20">
        <v>3267072</v>
      </c>
      <c r="F6" s="20">
        <v>2510229</v>
      </c>
      <c r="G6" s="20">
        <v>1923271</v>
      </c>
      <c r="H6" s="20">
        <v>7700572</v>
      </c>
      <c r="I6" s="20">
        <v>2544336</v>
      </c>
      <c r="J6" s="20">
        <v>1984470</v>
      </c>
      <c r="K6" s="20">
        <v>1999185</v>
      </c>
      <c r="L6" s="20">
        <v>6527991</v>
      </c>
      <c r="M6" s="20">
        <v>2402132</v>
      </c>
      <c r="N6" s="20">
        <v>2160831</v>
      </c>
      <c r="O6" s="20">
        <v>2208340</v>
      </c>
      <c r="P6" s="20">
        <v>6771303</v>
      </c>
      <c r="Q6" s="20">
        <v>0</v>
      </c>
      <c r="R6" s="20">
        <v>0</v>
      </c>
      <c r="S6" s="20">
        <v>0</v>
      </c>
      <c r="T6" s="20">
        <v>0</v>
      </c>
      <c r="U6" s="20">
        <v>20999866</v>
      </c>
      <c r="V6" s="20">
        <v>27279750</v>
      </c>
      <c r="W6" s="20">
        <v>-6279884</v>
      </c>
      <c r="X6" s="21">
        <v>-23.02</v>
      </c>
      <c r="Y6" s="22">
        <v>36373000</v>
      </c>
    </row>
    <row r="7" spans="1:25" ht="13.5">
      <c r="A7" s="18" t="s">
        <v>32</v>
      </c>
      <c r="B7" s="1">
        <v>0</v>
      </c>
      <c r="C7" s="19">
        <v>1508000</v>
      </c>
      <c r="D7" s="20">
        <v>2708000</v>
      </c>
      <c r="E7" s="20">
        <v>0</v>
      </c>
      <c r="F7" s="20">
        <v>0</v>
      </c>
      <c r="G7" s="20">
        <v>2085</v>
      </c>
      <c r="H7" s="20">
        <v>2085</v>
      </c>
      <c r="I7" s="20">
        <v>0</v>
      </c>
      <c r="J7" s="20">
        <v>437788</v>
      </c>
      <c r="K7" s="20">
        <v>752903</v>
      </c>
      <c r="L7" s="20">
        <v>1190691</v>
      </c>
      <c r="M7" s="20">
        <v>55030</v>
      </c>
      <c r="N7" s="20">
        <v>1874</v>
      </c>
      <c r="O7" s="20">
        <v>387</v>
      </c>
      <c r="P7" s="20">
        <v>57291</v>
      </c>
      <c r="Q7" s="20">
        <v>0</v>
      </c>
      <c r="R7" s="20">
        <v>0</v>
      </c>
      <c r="S7" s="20">
        <v>0</v>
      </c>
      <c r="T7" s="20">
        <v>0</v>
      </c>
      <c r="U7" s="20">
        <v>1250067</v>
      </c>
      <c r="V7" s="20">
        <v>2031000</v>
      </c>
      <c r="W7" s="20">
        <v>-780933</v>
      </c>
      <c r="X7" s="21">
        <v>-38.45</v>
      </c>
      <c r="Y7" s="22">
        <v>2708000</v>
      </c>
    </row>
    <row r="8" spans="1:25" ht="13.5">
      <c r="A8" s="18" t="s">
        <v>33</v>
      </c>
      <c r="B8" s="1">
        <v>29128086</v>
      </c>
      <c r="C8" s="19">
        <v>36855000</v>
      </c>
      <c r="D8" s="20">
        <v>39111611</v>
      </c>
      <c r="E8" s="20">
        <v>2647391</v>
      </c>
      <c r="F8" s="20">
        <v>750000</v>
      </c>
      <c r="G8" s="20">
        <v>0</v>
      </c>
      <c r="H8" s="20">
        <v>3397391</v>
      </c>
      <c r="I8" s="20">
        <v>0</v>
      </c>
      <c r="J8" s="20">
        <v>10868372</v>
      </c>
      <c r="K8" s="20">
        <v>0</v>
      </c>
      <c r="L8" s="20">
        <v>10868372</v>
      </c>
      <c r="M8" s="20">
        <v>0</v>
      </c>
      <c r="N8" s="20">
        <v>0</v>
      </c>
      <c r="O8" s="20">
        <v>8151278</v>
      </c>
      <c r="P8" s="20">
        <v>8151278</v>
      </c>
      <c r="Q8" s="20">
        <v>0</v>
      </c>
      <c r="R8" s="20">
        <v>0</v>
      </c>
      <c r="S8" s="20">
        <v>0</v>
      </c>
      <c r="T8" s="20">
        <v>0</v>
      </c>
      <c r="U8" s="20">
        <v>22417041</v>
      </c>
      <c r="V8" s="20">
        <v>29333708</v>
      </c>
      <c r="W8" s="20">
        <v>-6916667</v>
      </c>
      <c r="X8" s="21">
        <v>-23.58</v>
      </c>
      <c r="Y8" s="22">
        <v>39111611</v>
      </c>
    </row>
    <row r="9" spans="1:25" ht="13.5">
      <c r="A9" s="18" t="s">
        <v>34</v>
      </c>
      <c r="B9" s="1">
        <v>16435027</v>
      </c>
      <c r="C9" s="19">
        <v>15916870</v>
      </c>
      <c r="D9" s="20">
        <v>18746000</v>
      </c>
      <c r="E9" s="20">
        <v>22567050</v>
      </c>
      <c r="F9" s="20">
        <v>1143813</v>
      </c>
      <c r="G9" s="20">
        <v>3420834</v>
      </c>
      <c r="H9" s="20">
        <v>27131697</v>
      </c>
      <c r="I9" s="20">
        <v>1960509</v>
      </c>
      <c r="J9" s="20">
        <v>879590</v>
      </c>
      <c r="K9" s="20">
        <v>1932407</v>
      </c>
      <c r="L9" s="20">
        <v>4772506</v>
      </c>
      <c r="M9" s="20">
        <v>1111988</v>
      </c>
      <c r="N9" s="20">
        <v>3683486</v>
      </c>
      <c r="O9" s="20">
        <v>970269</v>
      </c>
      <c r="P9" s="20">
        <v>5765743</v>
      </c>
      <c r="Q9" s="20">
        <v>0</v>
      </c>
      <c r="R9" s="20">
        <v>0</v>
      </c>
      <c r="S9" s="20">
        <v>0</v>
      </c>
      <c r="T9" s="20">
        <v>0</v>
      </c>
      <c r="U9" s="20">
        <v>37669946</v>
      </c>
      <c r="V9" s="20">
        <v>14059500</v>
      </c>
      <c r="W9" s="20">
        <v>23610446</v>
      </c>
      <c r="X9" s="21">
        <v>167.93</v>
      </c>
      <c r="Y9" s="22">
        <v>18746000</v>
      </c>
    </row>
    <row r="10" spans="1:25" ht="25.5">
      <c r="A10" s="23" t="s">
        <v>98</v>
      </c>
      <c r="B10" s="24">
        <f>SUM(B5:B9)</f>
        <v>70895290</v>
      </c>
      <c r="C10" s="25">
        <f aca="true" t="shared" si="0" ref="C10:Y10">SUM(C5:C9)</f>
        <v>84154322</v>
      </c>
      <c r="D10" s="26">
        <f t="shared" si="0"/>
        <v>100538611</v>
      </c>
      <c r="E10" s="26">
        <f t="shared" si="0"/>
        <v>28784579</v>
      </c>
      <c r="F10" s="26">
        <f t="shared" si="0"/>
        <v>4707598</v>
      </c>
      <c r="G10" s="26">
        <f t="shared" si="0"/>
        <v>5467605</v>
      </c>
      <c r="H10" s="26">
        <f t="shared" si="0"/>
        <v>38959782</v>
      </c>
      <c r="I10" s="26">
        <f t="shared" si="0"/>
        <v>4809429</v>
      </c>
      <c r="J10" s="26">
        <f t="shared" si="0"/>
        <v>14478503</v>
      </c>
      <c r="K10" s="26">
        <f t="shared" si="0"/>
        <v>4945315</v>
      </c>
      <c r="L10" s="26">
        <f t="shared" si="0"/>
        <v>24233247</v>
      </c>
      <c r="M10" s="26">
        <f t="shared" si="0"/>
        <v>3849549</v>
      </c>
      <c r="N10" s="26">
        <f t="shared" si="0"/>
        <v>6379810</v>
      </c>
      <c r="O10" s="26">
        <f t="shared" si="0"/>
        <v>11649838</v>
      </c>
      <c r="P10" s="26">
        <f t="shared" si="0"/>
        <v>21879197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85072226</v>
      </c>
      <c r="V10" s="26">
        <f t="shared" si="0"/>
        <v>75403958</v>
      </c>
      <c r="W10" s="26">
        <f t="shared" si="0"/>
        <v>9668268</v>
      </c>
      <c r="X10" s="27">
        <f>+IF(V10&lt;&gt;0,(W10/V10)*100,0)</f>
        <v>12.821963536715142</v>
      </c>
      <c r="Y10" s="28">
        <f t="shared" si="0"/>
        <v>100538611</v>
      </c>
    </row>
    <row r="11" spans="1:25" ht="13.5">
      <c r="A11" s="18" t="s">
        <v>35</v>
      </c>
      <c r="B11" s="1">
        <v>24333047</v>
      </c>
      <c r="C11" s="19">
        <v>29205511</v>
      </c>
      <c r="D11" s="20">
        <v>29260278</v>
      </c>
      <c r="E11" s="20">
        <v>2044384</v>
      </c>
      <c r="F11" s="20">
        <v>3662583</v>
      </c>
      <c r="G11" s="20">
        <v>2663616</v>
      </c>
      <c r="H11" s="20">
        <v>8370583</v>
      </c>
      <c r="I11" s="20">
        <v>2910856</v>
      </c>
      <c r="J11" s="20">
        <v>2263437</v>
      </c>
      <c r="K11" s="20">
        <v>2326592</v>
      </c>
      <c r="L11" s="20">
        <v>7500885</v>
      </c>
      <c r="M11" s="20">
        <v>2330018</v>
      </c>
      <c r="N11" s="20">
        <v>2609960</v>
      </c>
      <c r="O11" s="20">
        <v>2373269</v>
      </c>
      <c r="P11" s="20">
        <v>7313247</v>
      </c>
      <c r="Q11" s="20">
        <v>0</v>
      </c>
      <c r="R11" s="20">
        <v>0</v>
      </c>
      <c r="S11" s="20">
        <v>0</v>
      </c>
      <c r="T11" s="20">
        <v>0</v>
      </c>
      <c r="U11" s="20">
        <v>23184715</v>
      </c>
      <c r="V11" s="20">
        <v>21945209</v>
      </c>
      <c r="W11" s="20">
        <v>1239506</v>
      </c>
      <c r="X11" s="21">
        <v>5.65</v>
      </c>
      <c r="Y11" s="22">
        <v>29260278</v>
      </c>
    </row>
    <row r="12" spans="1:25" ht="13.5">
      <c r="A12" s="18" t="s">
        <v>36</v>
      </c>
      <c r="B12" s="1">
        <v>1655263</v>
      </c>
      <c r="C12" s="19">
        <v>1830730</v>
      </c>
      <c r="D12" s="20">
        <v>2839000</v>
      </c>
      <c r="E12" s="20">
        <v>106808</v>
      </c>
      <c r="F12" s="20">
        <v>163031</v>
      </c>
      <c r="G12" s="20">
        <v>76743</v>
      </c>
      <c r="H12" s="20">
        <v>346582</v>
      </c>
      <c r="I12" s="20">
        <v>96963</v>
      </c>
      <c r="J12" s="20">
        <v>99858</v>
      </c>
      <c r="K12" s="20">
        <v>0</v>
      </c>
      <c r="L12" s="20">
        <v>196821</v>
      </c>
      <c r="M12" s="20">
        <v>90788</v>
      </c>
      <c r="N12" s="20">
        <v>0</v>
      </c>
      <c r="O12" s="20">
        <v>2000</v>
      </c>
      <c r="P12" s="20">
        <v>92788</v>
      </c>
      <c r="Q12" s="20">
        <v>0</v>
      </c>
      <c r="R12" s="20">
        <v>0</v>
      </c>
      <c r="S12" s="20">
        <v>0</v>
      </c>
      <c r="T12" s="20">
        <v>0</v>
      </c>
      <c r="U12" s="20">
        <v>636191</v>
      </c>
      <c r="V12" s="20">
        <v>2129250</v>
      </c>
      <c r="W12" s="20">
        <v>-1493059</v>
      </c>
      <c r="X12" s="21">
        <v>-70.12</v>
      </c>
      <c r="Y12" s="22">
        <v>2839000</v>
      </c>
    </row>
    <row r="13" spans="1:25" ht="13.5">
      <c r="A13" s="18" t="s">
        <v>99</v>
      </c>
      <c r="B13" s="1">
        <v>3141935</v>
      </c>
      <c r="C13" s="19">
        <v>0</v>
      </c>
      <c r="D13" s="20">
        <v>1999860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1499895</v>
      </c>
      <c r="W13" s="20">
        <v>-1499895</v>
      </c>
      <c r="X13" s="21">
        <v>-100</v>
      </c>
      <c r="Y13" s="22">
        <v>1999860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10980603</v>
      </c>
      <c r="C15" s="19">
        <v>14700000</v>
      </c>
      <c r="D15" s="20">
        <v>15767001</v>
      </c>
      <c r="E15" s="20">
        <v>3680476</v>
      </c>
      <c r="F15" s="20">
        <v>0</v>
      </c>
      <c r="G15" s="20">
        <v>1977231</v>
      </c>
      <c r="H15" s="20">
        <v>5657707</v>
      </c>
      <c r="I15" s="20">
        <v>1008157</v>
      </c>
      <c r="J15" s="20">
        <v>1064850</v>
      </c>
      <c r="K15" s="20">
        <v>1982888</v>
      </c>
      <c r="L15" s="20">
        <v>4055895</v>
      </c>
      <c r="M15" s="20">
        <v>22891</v>
      </c>
      <c r="N15" s="20">
        <v>973402</v>
      </c>
      <c r="O15" s="20">
        <v>953842</v>
      </c>
      <c r="P15" s="20">
        <v>1950135</v>
      </c>
      <c r="Q15" s="20">
        <v>0</v>
      </c>
      <c r="R15" s="20">
        <v>0</v>
      </c>
      <c r="S15" s="20">
        <v>0</v>
      </c>
      <c r="T15" s="20">
        <v>0</v>
      </c>
      <c r="U15" s="20">
        <v>11663737</v>
      </c>
      <c r="V15" s="20">
        <v>11825251</v>
      </c>
      <c r="W15" s="20">
        <v>-161514</v>
      </c>
      <c r="X15" s="21">
        <v>-1.37</v>
      </c>
      <c r="Y15" s="22">
        <v>15767001</v>
      </c>
    </row>
    <row r="16" spans="1:25" ht="13.5">
      <c r="A16" s="29" t="s">
        <v>39</v>
      </c>
      <c r="B16" s="1">
        <v>0</v>
      </c>
      <c r="C16" s="19">
        <v>1300000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41598241</v>
      </c>
      <c r="C17" s="19">
        <v>34491465</v>
      </c>
      <c r="D17" s="20">
        <v>40196710</v>
      </c>
      <c r="E17" s="20">
        <v>3686621</v>
      </c>
      <c r="F17" s="20">
        <v>1700929</v>
      </c>
      <c r="G17" s="20">
        <v>2792414</v>
      </c>
      <c r="H17" s="20">
        <v>8179964</v>
      </c>
      <c r="I17" s="20">
        <v>2885874</v>
      </c>
      <c r="J17" s="20">
        <v>2246172</v>
      </c>
      <c r="K17" s="20">
        <v>1491693</v>
      </c>
      <c r="L17" s="20">
        <v>6623739</v>
      </c>
      <c r="M17" s="20">
        <v>2276561</v>
      </c>
      <c r="N17" s="20">
        <v>3061906</v>
      </c>
      <c r="O17" s="20">
        <v>2631701</v>
      </c>
      <c r="P17" s="20">
        <v>7970168</v>
      </c>
      <c r="Q17" s="20">
        <v>0</v>
      </c>
      <c r="R17" s="20">
        <v>0</v>
      </c>
      <c r="S17" s="20">
        <v>0</v>
      </c>
      <c r="T17" s="20">
        <v>0</v>
      </c>
      <c r="U17" s="20">
        <v>22773871</v>
      </c>
      <c r="V17" s="20">
        <v>30147533</v>
      </c>
      <c r="W17" s="20">
        <v>-7373662</v>
      </c>
      <c r="X17" s="21">
        <v>-24.46</v>
      </c>
      <c r="Y17" s="22">
        <v>40196710</v>
      </c>
    </row>
    <row r="18" spans="1:25" ht="13.5">
      <c r="A18" s="30" t="s">
        <v>41</v>
      </c>
      <c r="B18" s="31">
        <f>SUM(B11:B17)</f>
        <v>81709089</v>
      </c>
      <c r="C18" s="32">
        <f aca="true" t="shared" si="1" ref="C18:Y18">SUM(C11:C17)</f>
        <v>81527706</v>
      </c>
      <c r="D18" s="33">
        <f t="shared" si="1"/>
        <v>90062849</v>
      </c>
      <c r="E18" s="33">
        <f t="shared" si="1"/>
        <v>9518289</v>
      </c>
      <c r="F18" s="33">
        <f t="shared" si="1"/>
        <v>5526543</v>
      </c>
      <c r="G18" s="33">
        <f t="shared" si="1"/>
        <v>7510004</v>
      </c>
      <c r="H18" s="33">
        <f t="shared" si="1"/>
        <v>22554836</v>
      </c>
      <c r="I18" s="33">
        <f t="shared" si="1"/>
        <v>6901850</v>
      </c>
      <c r="J18" s="33">
        <f t="shared" si="1"/>
        <v>5674317</v>
      </c>
      <c r="K18" s="33">
        <f t="shared" si="1"/>
        <v>5801173</v>
      </c>
      <c r="L18" s="33">
        <f t="shared" si="1"/>
        <v>18377340</v>
      </c>
      <c r="M18" s="33">
        <f t="shared" si="1"/>
        <v>4720258</v>
      </c>
      <c r="N18" s="33">
        <f t="shared" si="1"/>
        <v>6645268</v>
      </c>
      <c r="O18" s="33">
        <f t="shared" si="1"/>
        <v>5960812</v>
      </c>
      <c r="P18" s="33">
        <f t="shared" si="1"/>
        <v>17326338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58258514</v>
      </c>
      <c r="V18" s="33">
        <f t="shared" si="1"/>
        <v>67547138</v>
      </c>
      <c r="W18" s="33">
        <f t="shared" si="1"/>
        <v>-9288624</v>
      </c>
      <c r="X18" s="27">
        <f>+IF(V18&lt;&gt;0,(W18/V18)*100,0)</f>
        <v>-13.751321336516137</v>
      </c>
      <c r="Y18" s="34">
        <f t="shared" si="1"/>
        <v>90062849</v>
      </c>
    </row>
    <row r="19" spans="1:25" ht="13.5">
      <c r="A19" s="30" t="s">
        <v>42</v>
      </c>
      <c r="B19" s="35">
        <f>+B10-B18</f>
        <v>-10813799</v>
      </c>
      <c r="C19" s="36">
        <f aca="true" t="shared" si="2" ref="C19:Y19">+C10-C18</f>
        <v>2626616</v>
      </c>
      <c r="D19" s="37">
        <f t="shared" si="2"/>
        <v>10475762</v>
      </c>
      <c r="E19" s="37">
        <f t="shared" si="2"/>
        <v>19266290</v>
      </c>
      <c r="F19" s="37">
        <f t="shared" si="2"/>
        <v>-818945</v>
      </c>
      <c r="G19" s="37">
        <f t="shared" si="2"/>
        <v>-2042399</v>
      </c>
      <c r="H19" s="37">
        <f t="shared" si="2"/>
        <v>16404946</v>
      </c>
      <c r="I19" s="37">
        <f t="shared" si="2"/>
        <v>-2092421</v>
      </c>
      <c r="J19" s="37">
        <f t="shared" si="2"/>
        <v>8804186</v>
      </c>
      <c r="K19" s="37">
        <f t="shared" si="2"/>
        <v>-855858</v>
      </c>
      <c r="L19" s="37">
        <f t="shared" si="2"/>
        <v>5855907</v>
      </c>
      <c r="M19" s="37">
        <f t="shared" si="2"/>
        <v>-870709</v>
      </c>
      <c r="N19" s="37">
        <f t="shared" si="2"/>
        <v>-265458</v>
      </c>
      <c r="O19" s="37">
        <f t="shared" si="2"/>
        <v>5689026</v>
      </c>
      <c r="P19" s="37">
        <f t="shared" si="2"/>
        <v>4552859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26813712</v>
      </c>
      <c r="V19" s="37">
        <f>IF(D10=D18,0,V10-V18)</f>
        <v>7856820</v>
      </c>
      <c r="W19" s="37">
        <f t="shared" si="2"/>
        <v>18956892</v>
      </c>
      <c r="X19" s="38">
        <f>+IF(V19&lt;&gt;0,(W19/V19)*100,0)</f>
        <v>241.27944893735634</v>
      </c>
      <c r="Y19" s="39">
        <f t="shared" si="2"/>
        <v>10475762</v>
      </c>
    </row>
    <row r="20" spans="1:25" ht="13.5">
      <c r="A20" s="18" t="s">
        <v>43</v>
      </c>
      <c r="B20" s="1">
        <v>12258308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602000</v>
      </c>
      <c r="P20" s="20">
        <v>602000</v>
      </c>
      <c r="Q20" s="20">
        <v>0</v>
      </c>
      <c r="R20" s="20">
        <v>0</v>
      </c>
      <c r="S20" s="20">
        <v>0</v>
      </c>
      <c r="T20" s="20">
        <v>0</v>
      </c>
      <c r="U20" s="20">
        <v>602000</v>
      </c>
      <c r="V20" s="20">
        <v>0</v>
      </c>
      <c r="W20" s="20">
        <v>602000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1444509</v>
      </c>
      <c r="C22" s="47">
        <f aca="true" t="shared" si="3" ref="C22:Y22">SUM(C19:C21)</f>
        <v>2626616</v>
      </c>
      <c r="D22" s="48">
        <f t="shared" si="3"/>
        <v>10475762</v>
      </c>
      <c r="E22" s="48">
        <f t="shared" si="3"/>
        <v>19266290</v>
      </c>
      <c r="F22" s="48">
        <f t="shared" si="3"/>
        <v>-818945</v>
      </c>
      <c r="G22" s="48">
        <f t="shared" si="3"/>
        <v>-2042399</v>
      </c>
      <c r="H22" s="48">
        <f t="shared" si="3"/>
        <v>16404946</v>
      </c>
      <c r="I22" s="48">
        <f t="shared" si="3"/>
        <v>-2092421</v>
      </c>
      <c r="J22" s="48">
        <f t="shared" si="3"/>
        <v>8804186</v>
      </c>
      <c r="K22" s="48">
        <f t="shared" si="3"/>
        <v>-855858</v>
      </c>
      <c r="L22" s="48">
        <f t="shared" si="3"/>
        <v>5855907</v>
      </c>
      <c r="M22" s="48">
        <f t="shared" si="3"/>
        <v>-870709</v>
      </c>
      <c r="N22" s="48">
        <f t="shared" si="3"/>
        <v>-265458</v>
      </c>
      <c r="O22" s="48">
        <f t="shared" si="3"/>
        <v>6291026</v>
      </c>
      <c r="P22" s="48">
        <f t="shared" si="3"/>
        <v>5154859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27415712</v>
      </c>
      <c r="V22" s="48">
        <f t="shared" si="3"/>
        <v>7856820</v>
      </c>
      <c r="W22" s="48">
        <f t="shared" si="3"/>
        <v>19558892</v>
      </c>
      <c r="X22" s="49">
        <f>+IF(V22&lt;&gt;0,(W22/V22)*100,0)</f>
        <v>248.9415819631861</v>
      </c>
      <c r="Y22" s="50">
        <f t="shared" si="3"/>
        <v>10475762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1444509</v>
      </c>
      <c r="C24" s="36">
        <f aca="true" t="shared" si="4" ref="C24:Y24">SUM(C22:C23)</f>
        <v>2626616</v>
      </c>
      <c r="D24" s="37">
        <f t="shared" si="4"/>
        <v>10475762</v>
      </c>
      <c r="E24" s="37">
        <f t="shared" si="4"/>
        <v>19266290</v>
      </c>
      <c r="F24" s="37">
        <f t="shared" si="4"/>
        <v>-818945</v>
      </c>
      <c r="G24" s="37">
        <f t="shared" si="4"/>
        <v>-2042399</v>
      </c>
      <c r="H24" s="37">
        <f t="shared" si="4"/>
        <v>16404946</v>
      </c>
      <c r="I24" s="37">
        <f t="shared" si="4"/>
        <v>-2092421</v>
      </c>
      <c r="J24" s="37">
        <f t="shared" si="4"/>
        <v>8804186</v>
      </c>
      <c r="K24" s="37">
        <f t="shared" si="4"/>
        <v>-855858</v>
      </c>
      <c r="L24" s="37">
        <f t="shared" si="4"/>
        <v>5855907</v>
      </c>
      <c r="M24" s="37">
        <f t="shared" si="4"/>
        <v>-870709</v>
      </c>
      <c r="N24" s="37">
        <f t="shared" si="4"/>
        <v>-265458</v>
      </c>
      <c r="O24" s="37">
        <f t="shared" si="4"/>
        <v>6291026</v>
      </c>
      <c r="P24" s="37">
        <f t="shared" si="4"/>
        <v>5154859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27415712</v>
      </c>
      <c r="V24" s="37">
        <f t="shared" si="4"/>
        <v>7856820</v>
      </c>
      <c r="W24" s="37">
        <f t="shared" si="4"/>
        <v>19558892</v>
      </c>
      <c r="X24" s="38">
        <f>+IF(V24&lt;&gt;0,(W24/V24)*100,0)</f>
        <v>248.9415819631861</v>
      </c>
      <c r="Y24" s="39">
        <f t="shared" si="4"/>
        <v>10475762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7729018</v>
      </c>
      <c r="C27" s="59">
        <v>19928617</v>
      </c>
      <c r="D27" s="60">
        <v>19928617</v>
      </c>
      <c r="E27" s="60">
        <v>285481</v>
      </c>
      <c r="F27" s="60">
        <v>172844</v>
      </c>
      <c r="G27" s="60">
        <v>229543</v>
      </c>
      <c r="H27" s="60">
        <v>687868</v>
      </c>
      <c r="I27" s="60">
        <v>886709</v>
      </c>
      <c r="J27" s="60">
        <v>807369</v>
      </c>
      <c r="K27" s="60">
        <v>684598</v>
      </c>
      <c r="L27" s="60">
        <v>2378676</v>
      </c>
      <c r="M27" s="60">
        <v>1576419</v>
      </c>
      <c r="N27" s="60">
        <v>865531</v>
      </c>
      <c r="O27" s="60">
        <v>1325238</v>
      </c>
      <c r="P27" s="60">
        <v>3767188</v>
      </c>
      <c r="Q27" s="60">
        <v>0</v>
      </c>
      <c r="R27" s="60">
        <v>0</v>
      </c>
      <c r="S27" s="60">
        <v>0</v>
      </c>
      <c r="T27" s="60">
        <v>0</v>
      </c>
      <c r="U27" s="60">
        <v>6833732</v>
      </c>
      <c r="V27" s="60">
        <v>14946463</v>
      </c>
      <c r="W27" s="60">
        <v>-8112731</v>
      </c>
      <c r="X27" s="61">
        <v>-54.28</v>
      </c>
      <c r="Y27" s="62">
        <v>19928617</v>
      </c>
    </row>
    <row r="28" spans="1:25" ht="13.5">
      <c r="A28" s="63" t="s">
        <v>43</v>
      </c>
      <c r="B28" s="1">
        <v>7729018</v>
      </c>
      <c r="C28" s="19">
        <v>17092257</v>
      </c>
      <c r="D28" s="20">
        <v>17092257</v>
      </c>
      <c r="E28" s="20">
        <v>285481</v>
      </c>
      <c r="F28" s="20">
        <v>172844</v>
      </c>
      <c r="G28" s="20">
        <v>229543</v>
      </c>
      <c r="H28" s="20">
        <v>687868</v>
      </c>
      <c r="I28" s="20">
        <v>886709</v>
      </c>
      <c r="J28" s="20">
        <v>807369</v>
      </c>
      <c r="K28" s="20">
        <v>386644</v>
      </c>
      <c r="L28" s="20">
        <v>2080722</v>
      </c>
      <c r="M28" s="20">
        <v>7912419</v>
      </c>
      <c r="N28" s="20">
        <v>865531</v>
      </c>
      <c r="O28" s="20">
        <v>1203148</v>
      </c>
      <c r="P28" s="20">
        <v>9981098</v>
      </c>
      <c r="Q28" s="20">
        <v>0</v>
      </c>
      <c r="R28" s="20">
        <v>0</v>
      </c>
      <c r="S28" s="20">
        <v>0</v>
      </c>
      <c r="T28" s="20">
        <v>0</v>
      </c>
      <c r="U28" s="20">
        <v>12749688</v>
      </c>
      <c r="V28" s="20">
        <v>12819193</v>
      </c>
      <c r="W28" s="20">
        <v>-69505</v>
      </c>
      <c r="X28" s="21">
        <v>-0.54</v>
      </c>
      <c r="Y28" s="22">
        <v>17092257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2836360</v>
      </c>
      <c r="D31" s="20">
        <v>2836360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297954</v>
      </c>
      <c r="L31" s="20">
        <v>297954</v>
      </c>
      <c r="M31" s="20">
        <v>0</v>
      </c>
      <c r="N31" s="20">
        <v>0</v>
      </c>
      <c r="O31" s="20">
        <v>122090</v>
      </c>
      <c r="P31" s="20">
        <v>122090</v>
      </c>
      <c r="Q31" s="20">
        <v>0</v>
      </c>
      <c r="R31" s="20">
        <v>0</v>
      </c>
      <c r="S31" s="20">
        <v>0</v>
      </c>
      <c r="T31" s="20">
        <v>0</v>
      </c>
      <c r="U31" s="20">
        <v>420044</v>
      </c>
      <c r="V31" s="20">
        <v>2127270</v>
      </c>
      <c r="W31" s="20">
        <v>-1707226</v>
      </c>
      <c r="X31" s="21">
        <v>-80.25</v>
      </c>
      <c r="Y31" s="22">
        <v>2836360</v>
      </c>
    </row>
    <row r="32" spans="1:25" ht="13.5">
      <c r="A32" s="30" t="s">
        <v>49</v>
      </c>
      <c r="B32" s="2">
        <f>SUM(B28:B31)</f>
        <v>7729018</v>
      </c>
      <c r="C32" s="59">
        <f aca="true" t="shared" si="5" ref="C32:Y32">SUM(C28:C31)</f>
        <v>19928617</v>
      </c>
      <c r="D32" s="60">
        <f t="shared" si="5"/>
        <v>19928617</v>
      </c>
      <c r="E32" s="60">
        <f t="shared" si="5"/>
        <v>285481</v>
      </c>
      <c r="F32" s="60">
        <f t="shared" si="5"/>
        <v>172844</v>
      </c>
      <c r="G32" s="60">
        <f t="shared" si="5"/>
        <v>229543</v>
      </c>
      <c r="H32" s="60">
        <f t="shared" si="5"/>
        <v>687868</v>
      </c>
      <c r="I32" s="60">
        <f t="shared" si="5"/>
        <v>886709</v>
      </c>
      <c r="J32" s="60">
        <f t="shared" si="5"/>
        <v>807369</v>
      </c>
      <c r="K32" s="60">
        <f t="shared" si="5"/>
        <v>684598</v>
      </c>
      <c r="L32" s="60">
        <f t="shared" si="5"/>
        <v>2378676</v>
      </c>
      <c r="M32" s="60">
        <f t="shared" si="5"/>
        <v>7912419</v>
      </c>
      <c r="N32" s="60">
        <f t="shared" si="5"/>
        <v>865531</v>
      </c>
      <c r="O32" s="60">
        <f t="shared" si="5"/>
        <v>1325238</v>
      </c>
      <c r="P32" s="60">
        <f t="shared" si="5"/>
        <v>10103188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13169732</v>
      </c>
      <c r="V32" s="60">
        <f t="shared" si="5"/>
        <v>14946463</v>
      </c>
      <c r="W32" s="60">
        <f t="shared" si="5"/>
        <v>-1776731</v>
      </c>
      <c r="X32" s="61">
        <f>+IF(V32&lt;&gt;0,(W32/V32)*100,0)</f>
        <v>-11.887300694485377</v>
      </c>
      <c r="Y32" s="62">
        <f t="shared" si="5"/>
        <v>19928617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21320406</v>
      </c>
      <c r="C35" s="19">
        <v>48940000</v>
      </c>
      <c r="D35" s="20">
        <v>48940000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36705000</v>
      </c>
      <c r="W35" s="20">
        <v>-36705000</v>
      </c>
      <c r="X35" s="21">
        <v>-100</v>
      </c>
      <c r="Y35" s="22">
        <v>48940000</v>
      </c>
    </row>
    <row r="36" spans="1:25" ht="13.5">
      <c r="A36" s="18" t="s">
        <v>52</v>
      </c>
      <c r="B36" s="1">
        <v>246552299</v>
      </c>
      <c r="C36" s="19">
        <v>254842000</v>
      </c>
      <c r="D36" s="20">
        <v>254842000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191131500</v>
      </c>
      <c r="W36" s="20">
        <v>-191131500</v>
      </c>
      <c r="X36" s="21">
        <v>-100</v>
      </c>
      <c r="Y36" s="22">
        <v>254842000</v>
      </c>
    </row>
    <row r="37" spans="1:25" ht="13.5">
      <c r="A37" s="18" t="s">
        <v>53</v>
      </c>
      <c r="B37" s="1">
        <v>60134660</v>
      </c>
      <c r="C37" s="19">
        <v>9500000</v>
      </c>
      <c r="D37" s="20">
        <v>9500000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7125000</v>
      </c>
      <c r="W37" s="20">
        <v>-7125000</v>
      </c>
      <c r="X37" s="21">
        <v>-100</v>
      </c>
      <c r="Y37" s="22">
        <v>9500000</v>
      </c>
    </row>
    <row r="38" spans="1:25" ht="13.5">
      <c r="A38" s="18" t="s">
        <v>54</v>
      </c>
      <c r="B38" s="1">
        <v>0</v>
      </c>
      <c r="C38" s="19">
        <v>10000</v>
      </c>
      <c r="D38" s="20">
        <v>10000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7500</v>
      </c>
      <c r="W38" s="20">
        <v>-7500</v>
      </c>
      <c r="X38" s="21">
        <v>-100</v>
      </c>
      <c r="Y38" s="22">
        <v>10000</v>
      </c>
    </row>
    <row r="39" spans="1:25" ht="13.5">
      <c r="A39" s="18" t="s">
        <v>55</v>
      </c>
      <c r="B39" s="1">
        <v>207738045</v>
      </c>
      <c r="C39" s="19">
        <v>294272000</v>
      </c>
      <c r="D39" s="20">
        <v>294272000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220704000</v>
      </c>
      <c r="W39" s="20">
        <v>-220704000</v>
      </c>
      <c r="X39" s="21">
        <v>-100</v>
      </c>
      <c r="Y39" s="22">
        <v>294272000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26938958</v>
      </c>
      <c r="C42" s="19">
        <v>11750691</v>
      </c>
      <c r="D42" s="20">
        <v>23107001</v>
      </c>
      <c r="E42" s="20">
        <v>8785085</v>
      </c>
      <c r="F42" s="20">
        <v>4360362</v>
      </c>
      <c r="G42" s="20">
        <v>-4208137</v>
      </c>
      <c r="H42" s="20">
        <v>8937310</v>
      </c>
      <c r="I42" s="20">
        <v>-2039852</v>
      </c>
      <c r="J42" s="20">
        <v>8982294</v>
      </c>
      <c r="K42" s="20">
        <v>2474558</v>
      </c>
      <c r="L42" s="20">
        <v>9417000</v>
      </c>
      <c r="M42" s="20">
        <v>-664162</v>
      </c>
      <c r="N42" s="20">
        <v>-2862078</v>
      </c>
      <c r="O42" s="20">
        <v>3340795</v>
      </c>
      <c r="P42" s="20">
        <v>-185445</v>
      </c>
      <c r="Q42" s="20">
        <v>0</v>
      </c>
      <c r="R42" s="20">
        <v>0</v>
      </c>
      <c r="S42" s="20">
        <v>0</v>
      </c>
      <c r="T42" s="20">
        <v>0</v>
      </c>
      <c r="U42" s="20">
        <v>18168865</v>
      </c>
      <c r="V42" s="20">
        <v>27584501</v>
      </c>
      <c r="W42" s="20">
        <v>-9415636</v>
      </c>
      <c r="X42" s="21">
        <v>-34.13</v>
      </c>
      <c r="Y42" s="22">
        <v>23107001</v>
      </c>
    </row>
    <row r="43" spans="1:25" ht="13.5">
      <c r="A43" s="18" t="s">
        <v>58</v>
      </c>
      <c r="B43" s="1">
        <v>-25053000</v>
      </c>
      <c r="C43" s="19">
        <v>-11558820</v>
      </c>
      <c r="D43" s="20">
        <v>-24429000</v>
      </c>
      <c r="E43" s="20">
        <v>-10414631</v>
      </c>
      <c r="F43" s="20">
        <v>-3337192</v>
      </c>
      <c r="G43" s="20">
        <v>3812204</v>
      </c>
      <c r="H43" s="20">
        <v>-9939619</v>
      </c>
      <c r="I43" s="20">
        <v>1678343</v>
      </c>
      <c r="J43" s="20">
        <v>2499334</v>
      </c>
      <c r="K43" s="20">
        <v>-7037572</v>
      </c>
      <c r="L43" s="20">
        <v>-2859895</v>
      </c>
      <c r="M43" s="20">
        <v>-6973240</v>
      </c>
      <c r="N43" s="20">
        <v>3124274</v>
      </c>
      <c r="O43" s="20">
        <v>-2540163</v>
      </c>
      <c r="P43" s="20">
        <v>-6389129</v>
      </c>
      <c r="Q43" s="20">
        <v>0</v>
      </c>
      <c r="R43" s="20">
        <v>0</v>
      </c>
      <c r="S43" s="20">
        <v>0</v>
      </c>
      <c r="T43" s="20">
        <v>0</v>
      </c>
      <c r="U43" s="20">
        <v>-19188643</v>
      </c>
      <c r="V43" s="20">
        <v>-16217000</v>
      </c>
      <c r="W43" s="20">
        <v>-2971643</v>
      </c>
      <c r="X43" s="21">
        <v>18.32</v>
      </c>
      <c r="Y43" s="22">
        <v>-24429000</v>
      </c>
    </row>
    <row r="44" spans="1:25" ht="13.5">
      <c r="A44" s="18" t="s">
        <v>59</v>
      </c>
      <c r="B44" s="1">
        <v>-6000</v>
      </c>
      <c r="C44" s="19">
        <v>186616</v>
      </c>
      <c r="D44" s="20">
        <v>0</v>
      </c>
      <c r="E44" s="20">
        <v>22984</v>
      </c>
      <c r="F44" s="20">
        <v>30704</v>
      </c>
      <c r="G44" s="20">
        <v>21043</v>
      </c>
      <c r="H44" s="20">
        <v>74731</v>
      </c>
      <c r="I44" s="20">
        <v>19001</v>
      </c>
      <c r="J44" s="20">
        <v>20467</v>
      </c>
      <c r="K44" s="20">
        <v>2317</v>
      </c>
      <c r="L44" s="20">
        <v>41785</v>
      </c>
      <c r="M44" s="20">
        <v>45050</v>
      </c>
      <c r="N44" s="20">
        <v>37472</v>
      </c>
      <c r="O44" s="20">
        <v>949</v>
      </c>
      <c r="P44" s="20">
        <v>83471</v>
      </c>
      <c r="Q44" s="20">
        <v>0</v>
      </c>
      <c r="R44" s="20">
        <v>0</v>
      </c>
      <c r="S44" s="20">
        <v>0</v>
      </c>
      <c r="T44" s="20">
        <v>0</v>
      </c>
      <c r="U44" s="20">
        <v>199987</v>
      </c>
      <c r="V44" s="20">
        <v>0</v>
      </c>
      <c r="W44" s="20">
        <v>199987</v>
      </c>
      <c r="X44" s="21">
        <v>0</v>
      </c>
      <c r="Y44" s="22">
        <v>0</v>
      </c>
    </row>
    <row r="45" spans="1:25" ht="13.5">
      <c r="A45" s="30" t="s">
        <v>60</v>
      </c>
      <c r="B45" s="2">
        <v>-3436042</v>
      </c>
      <c r="C45" s="59">
        <v>2219278</v>
      </c>
      <c r="D45" s="60">
        <v>2934001</v>
      </c>
      <c r="E45" s="60">
        <v>612716</v>
      </c>
      <c r="F45" s="60">
        <v>1666590</v>
      </c>
      <c r="G45" s="60">
        <v>1291700</v>
      </c>
      <c r="H45" s="60">
        <v>1291700</v>
      </c>
      <c r="I45" s="60">
        <v>949192</v>
      </c>
      <c r="J45" s="60">
        <v>12451287</v>
      </c>
      <c r="K45" s="60">
        <v>7890590</v>
      </c>
      <c r="L45" s="60">
        <v>7890590</v>
      </c>
      <c r="M45" s="60">
        <v>298238</v>
      </c>
      <c r="N45" s="60">
        <v>597906</v>
      </c>
      <c r="O45" s="60">
        <v>1399487</v>
      </c>
      <c r="P45" s="60">
        <v>1399487</v>
      </c>
      <c r="Q45" s="60">
        <v>0</v>
      </c>
      <c r="R45" s="60">
        <v>0</v>
      </c>
      <c r="S45" s="60">
        <v>0</v>
      </c>
      <c r="T45" s="60">
        <v>0</v>
      </c>
      <c r="U45" s="60">
        <v>1399487</v>
      </c>
      <c r="V45" s="60">
        <v>15623501</v>
      </c>
      <c r="W45" s="60">
        <v>-14224014</v>
      </c>
      <c r="X45" s="61">
        <v>-91.04</v>
      </c>
      <c r="Y45" s="62">
        <v>2934001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3320746</v>
      </c>
      <c r="C49" s="89">
        <v>2504612</v>
      </c>
      <c r="D49" s="14">
        <v>2182584</v>
      </c>
      <c r="E49" s="14">
        <v>0</v>
      </c>
      <c r="F49" s="14">
        <v>0</v>
      </c>
      <c r="G49" s="14">
        <v>0</v>
      </c>
      <c r="H49" s="14">
        <v>2148595</v>
      </c>
      <c r="I49" s="14">
        <v>0</v>
      </c>
      <c r="J49" s="14">
        <v>0</v>
      </c>
      <c r="K49" s="14">
        <v>0</v>
      </c>
      <c r="L49" s="14">
        <v>2078527</v>
      </c>
      <c r="M49" s="14">
        <v>0</v>
      </c>
      <c r="N49" s="14">
        <v>0</v>
      </c>
      <c r="O49" s="14">
        <v>0</v>
      </c>
      <c r="P49" s="14">
        <v>92657375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104892439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416453</v>
      </c>
      <c r="C51" s="89">
        <v>168267</v>
      </c>
      <c r="D51" s="14">
        <v>92059</v>
      </c>
      <c r="E51" s="14">
        <v>0</v>
      </c>
      <c r="F51" s="14">
        <v>0</v>
      </c>
      <c r="G51" s="14">
        <v>0</v>
      </c>
      <c r="H51" s="14">
        <v>6346</v>
      </c>
      <c r="I51" s="14">
        <v>0</v>
      </c>
      <c r="J51" s="14">
        <v>0</v>
      </c>
      <c r="K51" s="14">
        <v>0</v>
      </c>
      <c r="L51" s="14">
        <v>159006</v>
      </c>
      <c r="M51" s="14">
        <v>0</v>
      </c>
      <c r="N51" s="14">
        <v>0</v>
      </c>
      <c r="O51" s="14">
        <v>0</v>
      </c>
      <c r="P51" s="14">
        <v>79975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922106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27984725</v>
      </c>
      <c r="C5" s="19">
        <v>30740000</v>
      </c>
      <c r="D5" s="20">
        <v>30740000</v>
      </c>
      <c r="E5" s="20">
        <v>2410952</v>
      </c>
      <c r="F5" s="20">
        <v>2410687</v>
      </c>
      <c r="G5" s="20">
        <v>2410887</v>
      </c>
      <c r="H5" s="20">
        <v>7232526</v>
      </c>
      <c r="I5" s="20">
        <v>2410906</v>
      </c>
      <c r="J5" s="20">
        <v>2410927</v>
      </c>
      <c r="K5" s="20">
        <v>2465706</v>
      </c>
      <c r="L5" s="20">
        <v>7287539</v>
      </c>
      <c r="M5" s="20">
        <v>2465706</v>
      </c>
      <c r="N5" s="20">
        <v>2465706</v>
      </c>
      <c r="O5" s="20">
        <v>2465583</v>
      </c>
      <c r="P5" s="20">
        <v>7396995</v>
      </c>
      <c r="Q5" s="20">
        <v>0</v>
      </c>
      <c r="R5" s="20">
        <v>0</v>
      </c>
      <c r="S5" s="20">
        <v>0</v>
      </c>
      <c r="T5" s="20">
        <v>0</v>
      </c>
      <c r="U5" s="20">
        <v>21917060</v>
      </c>
      <c r="V5" s="20">
        <v>23055000</v>
      </c>
      <c r="W5" s="20">
        <v>-1137940</v>
      </c>
      <c r="X5" s="21">
        <v>-4.94</v>
      </c>
      <c r="Y5" s="22">
        <v>30740000</v>
      </c>
    </row>
    <row r="6" spans="1:25" ht="13.5">
      <c r="A6" s="18" t="s">
        <v>31</v>
      </c>
      <c r="B6" s="1">
        <v>44060993</v>
      </c>
      <c r="C6" s="19">
        <v>41129029</v>
      </c>
      <c r="D6" s="20">
        <v>41129029</v>
      </c>
      <c r="E6" s="20">
        <v>3972650</v>
      </c>
      <c r="F6" s="20">
        <v>3727321</v>
      </c>
      <c r="G6" s="20">
        <v>4188197</v>
      </c>
      <c r="H6" s="20">
        <v>11888168</v>
      </c>
      <c r="I6" s="20">
        <v>3119254</v>
      </c>
      <c r="J6" s="20">
        <v>3150102</v>
      </c>
      <c r="K6" s="20">
        <v>3253101</v>
      </c>
      <c r="L6" s="20">
        <v>9522457</v>
      </c>
      <c r="M6" s="20">
        <v>2937502</v>
      </c>
      <c r="N6" s="20">
        <v>6245853</v>
      </c>
      <c r="O6" s="20">
        <v>3909864</v>
      </c>
      <c r="P6" s="20">
        <v>13093219</v>
      </c>
      <c r="Q6" s="20">
        <v>0</v>
      </c>
      <c r="R6" s="20">
        <v>0</v>
      </c>
      <c r="S6" s="20">
        <v>0</v>
      </c>
      <c r="T6" s="20">
        <v>0</v>
      </c>
      <c r="U6" s="20">
        <v>34503844</v>
      </c>
      <c r="V6" s="20">
        <v>30846772</v>
      </c>
      <c r="W6" s="20">
        <v>3657072</v>
      </c>
      <c r="X6" s="21">
        <v>11.86</v>
      </c>
      <c r="Y6" s="22">
        <v>41129029</v>
      </c>
    </row>
    <row r="7" spans="1:25" ht="13.5">
      <c r="A7" s="18" t="s">
        <v>32</v>
      </c>
      <c r="B7" s="1">
        <v>169861</v>
      </c>
      <c r="C7" s="19">
        <v>3000000</v>
      </c>
      <c r="D7" s="20">
        <v>3000000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2000811</v>
      </c>
      <c r="O7" s="20">
        <v>567009</v>
      </c>
      <c r="P7" s="20">
        <v>2567820</v>
      </c>
      <c r="Q7" s="20">
        <v>0</v>
      </c>
      <c r="R7" s="20">
        <v>0</v>
      </c>
      <c r="S7" s="20">
        <v>0</v>
      </c>
      <c r="T7" s="20">
        <v>0</v>
      </c>
      <c r="U7" s="20">
        <v>2567820</v>
      </c>
      <c r="V7" s="20">
        <v>2250000</v>
      </c>
      <c r="W7" s="20">
        <v>317820</v>
      </c>
      <c r="X7" s="21">
        <v>14.13</v>
      </c>
      <c r="Y7" s="22">
        <v>3000000</v>
      </c>
    </row>
    <row r="8" spans="1:25" ht="13.5">
      <c r="A8" s="18" t="s">
        <v>33</v>
      </c>
      <c r="B8" s="1">
        <v>151995427</v>
      </c>
      <c r="C8" s="19">
        <v>189302526</v>
      </c>
      <c r="D8" s="20">
        <v>189302526</v>
      </c>
      <c r="E8" s="20">
        <v>76580533</v>
      </c>
      <c r="F8" s="20">
        <v>2200000</v>
      </c>
      <c r="G8" s="20">
        <v>0</v>
      </c>
      <c r="H8" s="20">
        <v>78780533</v>
      </c>
      <c r="I8" s="20">
        <v>908000</v>
      </c>
      <c r="J8" s="20">
        <v>0</v>
      </c>
      <c r="K8" s="20">
        <v>59737000</v>
      </c>
      <c r="L8" s="20">
        <v>60645000</v>
      </c>
      <c r="M8" s="20">
        <v>907000</v>
      </c>
      <c r="N8" s="20">
        <v>0</v>
      </c>
      <c r="O8" s="20">
        <v>44804000</v>
      </c>
      <c r="P8" s="20">
        <v>45711000</v>
      </c>
      <c r="Q8" s="20">
        <v>0</v>
      </c>
      <c r="R8" s="20">
        <v>0</v>
      </c>
      <c r="S8" s="20">
        <v>0</v>
      </c>
      <c r="T8" s="20">
        <v>0</v>
      </c>
      <c r="U8" s="20">
        <v>185136533</v>
      </c>
      <c r="V8" s="20">
        <v>141976895</v>
      </c>
      <c r="W8" s="20">
        <v>43159638</v>
      </c>
      <c r="X8" s="21">
        <v>30.4</v>
      </c>
      <c r="Y8" s="22">
        <v>189302526</v>
      </c>
    </row>
    <row r="9" spans="1:25" ht="13.5">
      <c r="A9" s="18" t="s">
        <v>34</v>
      </c>
      <c r="B9" s="1">
        <v>7515174</v>
      </c>
      <c r="C9" s="19">
        <v>4783899</v>
      </c>
      <c r="D9" s="20">
        <v>4783899</v>
      </c>
      <c r="E9" s="20">
        <v>0</v>
      </c>
      <c r="F9" s="20">
        <v>128172</v>
      </c>
      <c r="G9" s="20">
        <v>74519</v>
      </c>
      <c r="H9" s="20">
        <v>202691</v>
      </c>
      <c r="I9" s="20">
        <v>78062</v>
      </c>
      <c r="J9" s="20">
        <v>295563</v>
      </c>
      <c r="K9" s="20">
        <v>23647</v>
      </c>
      <c r="L9" s="20">
        <v>397272</v>
      </c>
      <c r="M9" s="20">
        <v>1300988</v>
      </c>
      <c r="N9" s="20">
        <v>1275307</v>
      </c>
      <c r="O9" s="20">
        <v>1244661</v>
      </c>
      <c r="P9" s="20">
        <v>3820956</v>
      </c>
      <c r="Q9" s="20">
        <v>0</v>
      </c>
      <c r="R9" s="20">
        <v>0</v>
      </c>
      <c r="S9" s="20">
        <v>0</v>
      </c>
      <c r="T9" s="20">
        <v>0</v>
      </c>
      <c r="U9" s="20">
        <v>4420919</v>
      </c>
      <c r="V9" s="20">
        <v>3587924</v>
      </c>
      <c r="W9" s="20">
        <v>832995</v>
      </c>
      <c r="X9" s="21">
        <v>23.22</v>
      </c>
      <c r="Y9" s="22">
        <v>4783899</v>
      </c>
    </row>
    <row r="10" spans="1:25" ht="25.5">
      <c r="A10" s="23" t="s">
        <v>98</v>
      </c>
      <c r="B10" s="24">
        <f>SUM(B5:B9)</f>
        <v>231726180</v>
      </c>
      <c r="C10" s="25">
        <f aca="true" t="shared" si="0" ref="C10:Y10">SUM(C5:C9)</f>
        <v>268955454</v>
      </c>
      <c r="D10" s="26">
        <f t="shared" si="0"/>
        <v>268955454</v>
      </c>
      <c r="E10" s="26">
        <f t="shared" si="0"/>
        <v>82964135</v>
      </c>
      <c r="F10" s="26">
        <f t="shared" si="0"/>
        <v>8466180</v>
      </c>
      <c r="G10" s="26">
        <f t="shared" si="0"/>
        <v>6673603</v>
      </c>
      <c r="H10" s="26">
        <f t="shared" si="0"/>
        <v>98103918</v>
      </c>
      <c r="I10" s="26">
        <f t="shared" si="0"/>
        <v>6516222</v>
      </c>
      <c r="J10" s="26">
        <f t="shared" si="0"/>
        <v>5856592</v>
      </c>
      <c r="K10" s="26">
        <f t="shared" si="0"/>
        <v>65479454</v>
      </c>
      <c r="L10" s="26">
        <f t="shared" si="0"/>
        <v>77852268</v>
      </c>
      <c r="M10" s="26">
        <f t="shared" si="0"/>
        <v>7611196</v>
      </c>
      <c r="N10" s="26">
        <f t="shared" si="0"/>
        <v>11987677</v>
      </c>
      <c r="O10" s="26">
        <f t="shared" si="0"/>
        <v>52991117</v>
      </c>
      <c r="P10" s="26">
        <f t="shared" si="0"/>
        <v>72589990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248546176</v>
      </c>
      <c r="V10" s="26">
        <f t="shared" si="0"/>
        <v>201716591</v>
      </c>
      <c r="W10" s="26">
        <f t="shared" si="0"/>
        <v>46829585</v>
      </c>
      <c r="X10" s="27">
        <f>+IF(V10&lt;&gt;0,(W10/V10)*100,0)</f>
        <v>23.215534611131712</v>
      </c>
      <c r="Y10" s="28">
        <f t="shared" si="0"/>
        <v>268955454</v>
      </c>
    </row>
    <row r="11" spans="1:25" ht="13.5">
      <c r="A11" s="18" t="s">
        <v>35</v>
      </c>
      <c r="B11" s="1">
        <v>74462852</v>
      </c>
      <c r="C11" s="19">
        <v>93974004</v>
      </c>
      <c r="D11" s="20">
        <v>93974004</v>
      </c>
      <c r="E11" s="20">
        <v>6184404</v>
      </c>
      <c r="F11" s="20">
        <v>6048533</v>
      </c>
      <c r="G11" s="20">
        <v>5330071</v>
      </c>
      <c r="H11" s="20">
        <v>17563008</v>
      </c>
      <c r="I11" s="20">
        <v>6224336</v>
      </c>
      <c r="J11" s="20">
        <v>6842828</v>
      </c>
      <c r="K11" s="20">
        <v>6945034</v>
      </c>
      <c r="L11" s="20">
        <v>20012198</v>
      </c>
      <c r="M11" s="20">
        <v>7251003</v>
      </c>
      <c r="N11" s="20">
        <v>7115959</v>
      </c>
      <c r="O11" s="20">
        <v>6859861</v>
      </c>
      <c r="P11" s="20">
        <v>21226823</v>
      </c>
      <c r="Q11" s="20">
        <v>0</v>
      </c>
      <c r="R11" s="20">
        <v>0</v>
      </c>
      <c r="S11" s="20">
        <v>0</v>
      </c>
      <c r="T11" s="20">
        <v>0</v>
      </c>
      <c r="U11" s="20">
        <v>58802029</v>
      </c>
      <c r="V11" s="20">
        <v>70480503</v>
      </c>
      <c r="W11" s="20">
        <v>-11678474</v>
      </c>
      <c r="X11" s="21">
        <v>-16.57</v>
      </c>
      <c r="Y11" s="22">
        <v>93974004</v>
      </c>
    </row>
    <row r="12" spans="1:25" ht="13.5">
      <c r="A12" s="18" t="s">
        <v>36</v>
      </c>
      <c r="B12" s="1">
        <v>13553306</v>
      </c>
      <c r="C12" s="19">
        <v>15153454</v>
      </c>
      <c r="D12" s="20">
        <v>15153454</v>
      </c>
      <c r="E12" s="20">
        <v>1151276</v>
      </c>
      <c r="F12" s="20">
        <v>1154481</v>
      </c>
      <c r="G12" s="20">
        <v>1155349</v>
      </c>
      <c r="H12" s="20">
        <v>3461106</v>
      </c>
      <c r="I12" s="20">
        <v>1154481</v>
      </c>
      <c r="J12" s="20">
        <v>1154481</v>
      </c>
      <c r="K12" s="20">
        <v>1155713</v>
      </c>
      <c r="L12" s="20">
        <v>3464675</v>
      </c>
      <c r="M12" s="20">
        <v>1195088</v>
      </c>
      <c r="N12" s="20">
        <v>1197637</v>
      </c>
      <c r="O12" s="20">
        <v>1196679</v>
      </c>
      <c r="P12" s="20">
        <v>3589404</v>
      </c>
      <c r="Q12" s="20">
        <v>0</v>
      </c>
      <c r="R12" s="20">
        <v>0</v>
      </c>
      <c r="S12" s="20">
        <v>0</v>
      </c>
      <c r="T12" s="20">
        <v>0</v>
      </c>
      <c r="U12" s="20">
        <v>10515185</v>
      </c>
      <c r="V12" s="20">
        <v>11365091</v>
      </c>
      <c r="W12" s="20">
        <v>-849906</v>
      </c>
      <c r="X12" s="21">
        <v>-7.48</v>
      </c>
      <c r="Y12" s="22">
        <v>15153454</v>
      </c>
    </row>
    <row r="13" spans="1:25" ht="13.5">
      <c r="A13" s="18" t="s">
        <v>99</v>
      </c>
      <c r="B13" s="1">
        <v>58082496</v>
      </c>
      <c r="C13" s="19">
        <v>70756636</v>
      </c>
      <c r="D13" s="20">
        <v>70756636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47171756</v>
      </c>
      <c r="O13" s="20">
        <v>5896387</v>
      </c>
      <c r="P13" s="20">
        <v>53068143</v>
      </c>
      <c r="Q13" s="20">
        <v>0</v>
      </c>
      <c r="R13" s="20">
        <v>0</v>
      </c>
      <c r="S13" s="20">
        <v>0</v>
      </c>
      <c r="T13" s="20">
        <v>0</v>
      </c>
      <c r="U13" s="20">
        <v>53068143</v>
      </c>
      <c r="V13" s="20">
        <v>53067477</v>
      </c>
      <c r="W13" s="20">
        <v>666</v>
      </c>
      <c r="X13" s="21">
        <v>0</v>
      </c>
      <c r="Y13" s="22">
        <v>70756636</v>
      </c>
    </row>
    <row r="14" spans="1:25" ht="13.5">
      <c r="A14" s="18" t="s">
        <v>37</v>
      </c>
      <c r="B14" s="1">
        <v>10654111</v>
      </c>
      <c r="C14" s="19">
        <v>26213275</v>
      </c>
      <c r="D14" s="20">
        <v>26213275</v>
      </c>
      <c r="E14" s="20">
        <v>0</v>
      </c>
      <c r="F14" s="20">
        <v>457173</v>
      </c>
      <c r="G14" s="20">
        <v>1096566</v>
      </c>
      <c r="H14" s="20">
        <v>1553739</v>
      </c>
      <c r="I14" s="20">
        <v>-98827</v>
      </c>
      <c r="J14" s="20">
        <v>315935</v>
      </c>
      <c r="K14" s="20">
        <v>4821040</v>
      </c>
      <c r="L14" s="20">
        <v>5038148</v>
      </c>
      <c r="M14" s="20">
        <v>0</v>
      </c>
      <c r="N14" s="20">
        <v>0</v>
      </c>
      <c r="O14" s="20">
        <v>540098</v>
      </c>
      <c r="P14" s="20">
        <v>540098</v>
      </c>
      <c r="Q14" s="20">
        <v>0</v>
      </c>
      <c r="R14" s="20">
        <v>0</v>
      </c>
      <c r="S14" s="20">
        <v>0</v>
      </c>
      <c r="T14" s="20">
        <v>0</v>
      </c>
      <c r="U14" s="20">
        <v>7131985</v>
      </c>
      <c r="V14" s="20">
        <v>19659956</v>
      </c>
      <c r="W14" s="20">
        <v>-12527971</v>
      </c>
      <c r="X14" s="21">
        <v>-63.72</v>
      </c>
      <c r="Y14" s="22">
        <v>26213275</v>
      </c>
    </row>
    <row r="15" spans="1:25" ht="13.5">
      <c r="A15" s="18" t="s">
        <v>38</v>
      </c>
      <c r="B15" s="1">
        <v>46064355</v>
      </c>
      <c r="C15" s="19">
        <v>24000000</v>
      </c>
      <c r="D15" s="20">
        <v>24000000</v>
      </c>
      <c r="E15" s="20">
        <v>179337</v>
      </c>
      <c r="F15" s="20">
        <v>575839</v>
      </c>
      <c r="G15" s="20">
        <v>5826371</v>
      </c>
      <c r="H15" s="20">
        <v>6581547</v>
      </c>
      <c r="I15" s="20">
        <v>3398291</v>
      </c>
      <c r="J15" s="20">
        <v>719461</v>
      </c>
      <c r="K15" s="20">
        <v>7966078</v>
      </c>
      <c r="L15" s="20">
        <v>12083830</v>
      </c>
      <c r="M15" s="20">
        <v>4015664</v>
      </c>
      <c r="N15" s="20">
        <v>4022449</v>
      </c>
      <c r="O15" s="20">
        <v>3538167</v>
      </c>
      <c r="P15" s="20">
        <v>11576280</v>
      </c>
      <c r="Q15" s="20">
        <v>0</v>
      </c>
      <c r="R15" s="20">
        <v>0</v>
      </c>
      <c r="S15" s="20">
        <v>0</v>
      </c>
      <c r="T15" s="20">
        <v>0</v>
      </c>
      <c r="U15" s="20">
        <v>30241657</v>
      </c>
      <c r="V15" s="20">
        <v>18000000</v>
      </c>
      <c r="W15" s="20">
        <v>12241657</v>
      </c>
      <c r="X15" s="21">
        <v>68.01</v>
      </c>
      <c r="Y15" s="22">
        <v>24000000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75373744</v>
      </c>
      <c r="C17" s="19">
        <v>109442536</v>
      </c>
      <c r="D17" s="20">
        <v>109442536</v>
      </c>
      <c r="E17" s="20">
        <v>2705385</v>
      </c>
      <c r="F17" s="20">
        <v>4503094</v>
      </c>
      <c r="G17" s="20">
        <v>5783557</v>
      </c>
      <c r="H17" s="20">
        <v>12992036</v>
      </c>
      <c r="I17" s="20">
        <v>4671113</v>
      </c>
      <c r="J17" s="20">
        <v>7022170</v>
      </c>
      <c r="K17" s="20">
        <v>7503805</v>
      </c>
      <c r="L17" s="20">
        <v>19197088</v>
      </c>
      <c r="M17" s="20">
        <v>6848457</v>
      </c>
      <c r="N17" s="20">
        <v>7391900</v>
      </c>
      <c r="O17" s="20">
        <v>13648900</v>
      </c>
      <c r="P17" s="20">
        <v>27889257</v>
      </c>
      <c r="Q17" s="20">
        <v>0</v>
      </c>
      <c r="R17" s="20">
        <v>0</v>
      </c>
      <c r="S17" s="20">
        <v>0</v>
      </c>
      <c r="T17" s="20">
        <v>0</v>
      </c>
      <c r="U17" s="20">
        <v>60078381</v>
      </c>
      <c r="V17" s="20">
        <v>82081902</v>
      </c>
      <c r="W17" s="20">
        <v>-22003521</v>
      </c>
      <c r="X17" s="21">
        <v>-26.81</v>
      </c>
      <c r="Y17" s="22">
        <v>109442536</v>
      </c>
    </row>
    <row r="18" spans="1:25" ht="13.5">
      <c r="A18" s="30" t="s">
        <v>41</v>
      </c>
      <c r="B18" s="31">
        <f>SUM(B11:B17)</f>
        <v>278190864</v>
      </c>
      <c r="C18" s="32">
        <f aca="true" t="shared" si="1" ref="C18:Y18">SUM(C11:C17)</f>
        <v>339539905</v>
      </c>
      <c r="D18" s="33">
        <f t="shared" si="1"/>
        <v>339539905</v>
      </c>
      <c r="E18" s="33">
        <f t="shared" si="1"/>
        <v>10220402</v>
      </c>
      <c r="F18" s="33">
        <f t="shared" si="1"/>
        <v>12739120</v>
      </c>
      <c r="G18" s="33">
        <f t="shared" si="1"/>
        <v>19191914</v>
      </c>
      <c r="H18" s="33">
        <f t="shared" si="1"/>
        <v>42151436</v>
      </c>
      <c r="I18" s="33">
        <f t="shared" si="1"/>
        <v>15349394</v>
      </c>
      <c r="J18" s="33">
        <f t="shared" si="1"/>
        <v>16054875</v>
      </c>
      <c r="K18" s="33">
        <f t="shared" si="1"/>
        <v>28391670</v>
      </c>
      <c r="L18" s="33">
        <f t="shared" si="1"/>
        <v>59795939</v>
      </c>
      <c r="M18" s="33">
        <f t="shared" si="1"/>
        <v>19310212</v>
      </c>
      <c r="N18" s="33">
        <f t="shared" si="1"/>
        <v>66899701</v>
      </c>
      <c r="O18" s="33">
        <f t="shared" si="1"/>
        <v>31680092</v>
      </c>
      <c r="P18" s="33">
        <f t="shared" si="1"/>
        <v>117890005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219837380</v>
      </c>
      <c r="V18" s="33">
        <f t="shared" si="1"/>
        <v>254654929</v>
      </c>
      <c r="W18" s="33">
        <f t="shared" si="1"/>
        <v>-34817549</v>
      </c>
      <c r="X18" s="27">
        <f>+IF(V18&lt;&gt;0,(W18/V18)*100,0)</f>
        <v>-13.672442601729495</v>
      </c>
      <c r="Y18" s="34">
        <f t="shared" si="1"/>
        <v>339539905</v>
      </c>
    </row>
    <row r="19" spans="1:25" ht="13.5">
      <c r="A19" s="30" t="s">
        <v>42</v>
      </c>
      <c r="B19" s="35">
        <f>+B10-B18</f>
        <v>-46464684</v>
      </c>
      <c r="C19" s="36">
        <f aca="true" t="shared" si="2" ref="C19:Y19">+C10-C18</f>
        <v>-70584451</v>
      </c>
      <c r="D19" s="37">
        <f t="shared" si="2"/>
        <v>-70584451</v>
      </c>
      <c r="E19" s="37">
        <f t="shared" si="2"/>
        <v>72743733</v>
      </c>
      <c r="F19" s="37">
        <f t="shared" si="2"/>
        <v>-4272940</v>
      </c>
      <c r="G19" s="37">
        <f t="shared" si="2"/>
        <v>-12518311</v>
      </c>
      <c r="H19" s="37">
        <f t="shared" si="2"/>
        <v>55952482</v>
      </c>
      <c r="I19" s="37">
        <f t="shared" si="2"/>
        <v>-8833172</v>
      </c>
      <c r="J19" s="37">
        <f t="shared" si="2"/>
        <v>-10198283</v>
      </c>
      <c r="K19" s="37">
        <f t="shared" si="2"/>
        <v>37087784</v>
      </c>
      <c r="L19" s="37">
        <f t="shared" si="2"/>
        <v>18056329</v>
      </c>
      <c r="M19" s="37">
        <f t="shared" si="2"/>
        <v>-11699016</v>
      </c>
      <c r="N19" s="37">
        <f t="shared" si="2"/>
        <v>-54912024</v>
      </c>
      <c r="O19" s="37">
        <f t="shared" si="2"/>
        <v>21311025</v>
      </c>
      <c r="P19" s="37">
        <f t="shared" si="2"/>
        <v>-45300015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28708796</v>
      </c>
      <c r="V19" s="37">
        <f>IF(D10=D18,0,V10-V18)</f>
        <v>-52938338</v>
      </c>
      <c r="W19" s="37">
        <f t="shared" si="2"/>
        <v>81647134</v>
      </c>
      <c r="X19" s="38">
        <f>+IF(V19&lt;&gt;0,(W19/V19)*100,0)</f>
        <v>-154.23063338331474</v>
      </c>
      <c r="Y19" s="39">
        <f t="shared" si="2"/>
        <v>-70584451</v>
      </c>
    </row>
    <row r="20" spans="1:25" ht="13.5">
      <c r="A20" s="18" t="s">
        <v>43</v>
      </c>
      <c r="B20" s="1">
        <v>64732029</v>
      </c>
      <c r="C20" s="19">
        <v>0</v>
      </c>
      <c r="D20" s="20">
        <v>0</v>
      </c>
      <c r="E20" s="20">
        <v>0</v>
      </c>
      <c r="F20" s="20">
        <v>0</v>
      </c>
      <c r="G20" s="20">
        <v>35000000</v>
      </c>
      <c r="H20" s="20">
        <v>35000000</v>
      </c>
      <c r="I20" s="20">
        <v>0</v>
      </c>
      <c r="J20" s="20">
        <v>0</v>
      </c>
      <c r="K20" s="20">
        <v>20000000</v>
      </c>
      <c r="L20" s="20">
        <v>20000000</v>
      </c>
      <c r="M20" s="20">
        <v>0</v>
      </c>
      <c r="N20" s="20">
        <v>0</v>
      </c>
      <c r="O20" s="20">
        <v>29855000</v>
      </c>
      <c r="P20" s="20">
        <v>29855000</v>
      </c>
      <c r="Q20" s="20">
        <v>0</v>
      </c>
      <c r="R20" s="20">
        <v>0</v>
      </c>
      <c r="S20" s="20">
        <v>0</v>
      </c>
      <c r="T20" s="20">
        <v>0</v>
      </c>
      <c r="U20" s="20">
        <v>84855000</v>
      </c>
      <c r="V20" s="20">
        <v>0</v>
      </c>
      <c r="W20" s="20">
        <v>84855000</v>
      </c>
      <c r="X20" s="21">
        <v>0</v>
      </c>
      <c r="Y20" s="22">
        <v>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18267345</v>
      </c>
      <c r="C22" s="47">
        <f aca="true" t="shared" si="3" ref="C22:Y22">SUM(C19:C21)</f>
        <v>-70584451</v>
      </c>
      <c r="D22" s="48">
        <f t="shared" si="3"/>
        <v>-70584451</v>
      </c>
      <c r="E22" s="48">
        <f t="shared" si="3"/>
        <v>72743733</v>
      </c>
      <c r="F22" s="48">
        <f t="shared" si="3"/>
        <v>-4272940</v>
      </c>
      <c r="G22" s="48">
        <f t="shared" si="3"/>
        <v>22481689</v>
      </c>
      <c r="H22" s="48">
        <f t="shared" si="3"/>
        <v>90952482</v>
      </c>
      <c r="I22" s="48">
        <f t="shared" si="3"/>
        <v>-8833172</v>
      </c>
      <c r="J22" s="48">
        <f t="shared" si="3"/>
        <v>-10198283</v>
      </c>
      <c r="K22" s="48">
        <f t="shared" si="3"/>
        <v>57087784</v>
      </c>
      <c r="L22" s="48">
        <f t="shared" si="3"/>
        <v>38056329</v>
      </c>
      <c r="M22" s="48">
        <f t="shared" si="3"/>
        <v>-11699016</v>
      </c>
      <c r="N22" s="48">
        <f t="shared" si="3"/>
        <v>-54912024</v>
      </c>
      <c r="O22" s="48">
        <f t="shared" si="3"/>
        <v>51166025</v>
      </c>
      <c r="P22" s="48">
        <f t="shared" si="3"/>
        <v>-15445015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113563796</v>
      </c>
      <c r="V22" s="48">
        <f t="shared" si="3"/>
        <v>-52938338</v>
      </c>
      <c r="W22" s="48">
        <f t="shared" si="3"/>
        <v>166502134</v>
      </c>
      <c r="X22" s="49">
        <f>+IF(V22&lt;&gt;0,(W22/V22)*100,0)</f>
        <v>-314.52089410136</v>
      </c>
      <c r="Y22" s="50">
        <f t="shared" si="3"/>
        <v>-70584451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18267345</v>
      </c>
      <c r="C24" s="36">
        <f aca="true" t="shared" si="4" ref="C24:Y24">SUM(C22:C23)</f>
        <v>-70584451</v>
      </c>
      <c r="D24" s="37">
        <f t="shared" si="4"/>
        <v>-70584451</v>
      </c>
      <c r="E24" s="37">
        <f t="shared" si="4"/>
        <v>72743733</v>
      </c>
      <c r="F24" s="37">
        <f t="shared" si="4"/>
        <v>-4272940</v>
      </c>
      <c r="G24" s="37">
        <f t="shared" si="4"/>
        <v>22481689</v>
      </c>
      <c r="H24" s="37">
        <f t="shared" si="4"/>
        <v>90952482</v>
      </c>
      <c r="I24" s="37">
        <f t="shared" si="4"/>
        <v>-8833172</v>
      </c>
      <c r="J24" s="37">
        <f t="shared" si="4"/>
        <v>-10198283</v>
      </c>
      <c r="K24" s="37">
        <f t="shared" si="4"/>
        <v>57087784</v>
      </c>
      <c r="L24" s="37">
        <f t="shared" si="4"/>
        <v>38056329</v>
      </c>
      <c r="M24" s="37">
        <f t="shared" si="4"/>
        <v>-11699016</v>
      </c>
      <c r="N24" s="37">
        <f t="shared" si="4"/>
        <v>-54912024</v>
      </c>
      <c r="O24" s="37">
        <f t="shared" si="4"/>
        <v>51166025</v>
      </c>
      <c r="P24" s="37">
        <f t="shared" si="4"/>
        <v>-15445015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113563796</v>
      </c>
      <c r="V24" s="37">
        <f t="shared" si="4"/>
        <v>-52938338</v>
      </c>
      <c r="W24" s="37">
        <f t="shared" si="4"/>
        <v>166502134</v>
      </c>
      <c r="X24" s="38">
        <f>+IF(V24&lt;&gt;0,(W24/V24)*100,0)</f>
        <v>-314.52089410136</v>
      </c>
      <c r="Y24" s="39">
        <f t="shared" si="4"/>
        <v>-70584451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89455696</v>
      </c>
      <c r="C27" s="59">
        <v>115634474</v>
      </c>
      <c r="D27" s="60">
        <v>115634474</v>
      </c>
      <c r="E27" s="60">
        <v>873193</v>
      </c>
      <c r="F27" s="60">
        <v>1676259</v>
      </c>
      <c r="G27" s="60">
        <v>1923936</v>
      </c>
      <c r="H27" s="60">
        <v>4473388</v>
      </c>
      <c r="I27" s="60">
        <v>4371055</v>
      </c>
      <c r="J27" s="60">
        <v>3348571</v>
      </c>
      <c r="K27" s="60">
        <v>4720715</v>
      </c>
      <c r="L27" s="60">
        <v>12440341</v>
      </c>
      <c r="M27" s="60">
        <v>155571</v>
      </c>
      <c r="N27" s="60">
        <v>2353591</v>
      </c>
      <c r="O27" s="60">
        <v>1123691</v>
      </c>
      <c r="P27" s="60">
        <v>3632853</v>
      </c>
      <c r="Q27" s="60">
        <v>0</v>
      </c>
      <c r="R27" s="60">
        <v>0</v>
      </c>
      <c r="S27" s="60">
        <v>0</v>
      </c>
      <c r="T27" s="60">
        <v>0</v>
      </c>
      <c r="U27" s="60">
        <v>20546582</v>
      </c>
      <c r="V27" s="60">
        <v>86725856</v>
      </c>
      <c r="W27" s="60">
        <v>-66179274</v>
      </c>
      <c r="X27" s="61">
        <v>-76.31</v>
      </c>
      <c r="Y27" s="62">
        <v>115634474</v>
      </c>
    </row>
    <row r="28" spans="1:25" ht="13.5">
      <c r="A28" s="63" t="s">
        <v>43</v>
      </c>
      <c r="B28" s="1">
        <v>75610255</v>
      </c>
      <c r="C28" s="19">
        <v>104034474</v>
      </c>
      <c r="D28" s="20">
        <v>104034474</v>
      </c>
      <c r="E28" s="20">
        <v>814437</v>
      </c>
      <c r="F28" s="20">
        <v>1251928</v>
      </c>
      <c r="G28" s="20">
        <v>1914389</v>
      </c>
      <c r="H28" s="20">
        <v>3980754</v>
      </c>
      <c r="I28" s="20">
        <v>3861753</v>
      </c>
      <c r="J28" s="20">
        <v>1591898</v>
      </c>
      <c r="K28" s="20">
        <v>3350579</v>
      </c>
      <c r="L28" s="20">
        <v>8804230</v>
      </c>
      <c r="M28" s="20">
        <v>155571</v>
      </c>
      <c r="N28" s="20">
        <v>2064803</v>
      </c>
      <c r="O28" s="20">
        <v>862925</v>
      </c>
      <c r="P28" s="20">
        <v>3083299</v>
      </c>
      <c r="Q28" s="20">
        <v>0</v>
      </c>
      <c r="R28" s="20">
        <v>0</v>
      </c>
      <c r="S28" s="20">
        <v>0</v>
      </c>
      <c r="T28" s="20">
        <v>0</v>
      </c>
      <c r="U28" s="20">
        <v>15868283</v>
      </c>
      <c r="V28" s="20">
        <v>78025856</v>
      </c>
      <c r="W28" s="20">
        <v>-62157573</v>
      </c>
      <c r="X28" s="21">
        <v>-79.66</v>
      </c>
      <c r="Y28" s="22">
        <v>104034474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11246750</v>
      </c>
      <c r="C30" s="19">
        <v>9700000</v>
      </c>
      <c r="D30" s="20">
        <v>9700000</v>
      </c>
      <c r="E30" s="20">
        <v>58756</v>
      </c>
      <c r="F30" s="20">
        <v>342755</v>
      </c>
      <c r="G30" s="20">
        <v>0</v>
      </c>
      <c r="H30" s="20">
        <v>401511</v>
      </c>
      <c r="I30" s="20">
        <v>221195</v>
      </c>
      <c r="J30" s="20">
        <v>1756673</v>
      </c>
      <c r="K30" s="20">
        <v>1370136</v>
      </c>
      <c r="L30" s="20">
        <v>3348004</v>
      </c>
      <c r="M30" s="20">
        <v>0</v>
      </c>
      <c r="N30" s="20">
        <v>288788</v>
      </c>
      <c r="O30" s="20">
        <v>260766</v>
      </c>
      <c r="P30" s="20">
        <v>549554</v>
      </c>
      <c r="Q30" s="20">
        <v>0</v>
      </c>
      <c r="R30" s="20">
        <v>0</v>
      </c>
      <c r="S30" s="20">
        <v>0</v>
      </c>
      <c r="T30" s="20">
        <v>0</v>
      </c>
      <c r="U30" s="20">
        <v>4299069</v>
      </c>
      <c r="V30" s="20">
        <v>7275000</v>
      </c>
      <c r="W30" s="20">
        <v>-2975931</v>
      </c>
      <c r="X30" s="21">
        <v>-40.91</v>
      </c>
      <c r="Y30" s="22">
        <v>9700000</v>
      </c>
    </row>
    <row r="31" spans="1:25" ht="13.5">
      <c r="A31" s="18" t="s">
        <v>48</v>
      </c>
      <c r="B31" s="1">
        <v>2598691</v>
      </c>
      <c r="C31" s="19">
        <v>1900000</v>
      </c>
      <c r="D31" s="20">
        <v>1900000</v>
      </c>
      <c r="E31" s="20">
        <v>0</v>
      </c>
      <c r="F31" s="20">
        <v>81576</v>
      </c>
      <c r="G31" s="20">
        <v>9547</v>
      </c>
      <c r="H31" s="20">
        <v>91123</v>
      </c>
      <c r="I31" s="20">
        <v>288107</v>
      </c>
      <c r="J31" s="20">
        <v>0</v>
      </c>
      <c r="K31" s="20">
        <v>0</v>
      </c>
      <c r="L31" s="20">
        <v>288107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379230</v>
      </c>
      <c r="V31" s="20">
        <v>1425000</v>
      </c>
      <c r="W31" s="20">
        <v>-1045770</v>
      </c>
      <c r="X31" s="21">
        <v>-73.39</v>
      </c>
      <c r="Y31" s="22">
        <v>1900000</v>
      </c>
    </row>
    <row r="32" spans="1:25" ht="13.5">
      <c r="A32" s="30" t="s">
        <v>49</v>
      </c>
      <c r="B32" s="2">
        <f>SUM(B28:B31)</f>
        <v>89455696</v>
      </c>
      <c r="C32" s="59">
        <f aca="true" t="shared" si="5" ref="C32:Y32">SUM(C28:C31)</f>
        <v>115634474</v>
      </c>
      <c r="D32" s="60">
        <f t="shared" si="5"/>
        <v>115634474</v>
      </c>
      <c r="E32" s="60">
        <f t="shared" si="5"/>
        <v>873193</v>
      </c>
      <c r="F32" s="60">
        <f t="shared" si="5"/>
        <v>1676259</v>
      </c>
      <c r="G32" s="60">
        <f t="shared" si="5"/>
        <v>1923936</v>
      </c>
      <c r="H32" s="60">
        <f t="shared" si="5"/>
        <v>4473388</v>
      </c>
      <c r="I32" s="60">
        <f t="shared" si="5"/>
        <v>4371055</v>
      </c>
      <c r="J32" s="60">
        <f t="shared" si="5"/>
        <v>3348571</v>
      </c>
      <c r="K32" s="60">
        <f t="shared" si="5"/>
        <v>4720715</v>
      </c>
      <c r="L32" s="60">
        <f t="shared" si="5"/>
        <v>12440341</v>
      </c>
      <c r="M32" s="60">
        <f t="shared" si="5"/>
        <v>155571</v>
      </c>
      <c r="N32" s="60">
        <f t="shared" si="5"/>
        <v>2353591</v>
      </c>
      <c r="O32" s="60">
        <f t="shared" si="5"/>
        <v>1123691</v>
      </c>
      <c r="P32" s="60">
        <f t="shared" si="5"/>
        <v>3632853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20546582</v>
      </c>
      <c r="V32" s="60">
        <f t="shared" si="5"/>
        <v>86725856</v>
      </c>
      <c r="W32" s="60">
        <f t="shared" si="5"/>
        <v>-66179274</v>
      </c>
      <c r="X32" s="61">
        <f>+IF(V32&lt;&gt;0,(W32/V32)*100,0)</f>
        <v>-76.30858552725037</v>
      </c>
      <c r="Y32" s="62">
        <f t="shared" si="5"/>
        <v>115634474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88123738</v>
      </c>
      <c r="C35" s="19">
        <v>60059000</v>
      </c>
      <c r="D35" s="20">
        <v>60059000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45044250</v>
      </c>
      <c r="W35" s="20">
        <v>-45044250</v>
      </c>
      <c r="X35" s="21">
        <v>-100</v>
      </c>
      <c r="Y35" s="22">
        <v>60059000</v>
      </c>
    </row>
    <row r="36" spans="1:25" ht="13.5">
      <c r="A36" s="18" t="s">
        <v>52</v>
      </c>
      <c r="B36" s="1">
        <v>549060575</v>
      </c>
      <c r="C36" s="19">
        <v>561121000</v>
      </c>
      <c r="D36" s="20">
        <v>561121000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420840750</v>
      </c>
      <c r="W36" s="20">
        <v>-420840750</v>
      </c>
      <c r="X36" s="21">
        <v>-100</v>
      </c>
      <c r="Y36" s="22">
        <v>561121000</v>
      </c>
    </row>
    <row r="37" spans="1:25" ht="13.5">
      <c r="A37" s="18" t="s">
        <v>53</v>
      </c>
      <c r="B37" s="1">
        <v>88791872</v>
      </c>
      <c r="C37" s="19">
        <v>43332000</v>
      </c>
      <c r="D37" s="20">
        <v>43332000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32499000</v>
      </c>
      <c r="W37" s="20">
        <v>-32499000</v>
      </c>
      <c r="X37" s="21">
        <v>-100</v>
      </c>
      <c r="Y37" s="22">
        <v>43332000</v>
      </c>
    </row>
    <row r="38" spans="1:25" ht="13.5">
      <c r="A38" s="18" t="s">
        <v>54</v>
      </c>
      <c r="B38" s="1">
        <v>88969060</v>
      </c>
      <c r="C38" s="19">
        <v>75198000</v>
      </c>
      <c r="D38" s="20">
        <v>75198000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56398500</v>
      </c>
      <c r="W38" s="20">
        <v>-56398500</v>
      </c>
      <c r="X38" s="21">
        <v>-100</v>
      </c>
      <c r="Y38" s="22">
        <v>75198000</v>
      </c>
    </row>
    <row r="39" spans="1:25" ht="13.5">
      <c r="A39" s="18" t="s">
        <v>55</v>
      </c>
      <c r="B39" s="1">
        <v>459423381</v>
      </c>
      <c r="C39" s="19">
        <v>502650000</v>
      </c>
      <c r="D39" s="20">
        <v>502650000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376987500</v>
      </c>
      <c r="W39" s="20">
        <v>-376987500</v>
      </c>
      <c r="X39" s="21">
        <v>-100</v>
      </c>
      <c r="Y39" s="22">
        <v>502650000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-2367656</v>
      </c>
      <c r="C42" s="19">
        <v>94100000</v>
      </c>
      <c r="D42" s="20">
        <v>94100000</v>
      </c>
      <c r="E42" s="20">
        <v>8848037</v>
      </c>
      <c r="F42" s="20">
        <v>-12573571</v>
      </c>
      <c r="G42" s="20">
        <v>-22267137</v>
      </c>
      <c r="H42" s="20">
        <v>-25992671</v>
      </c>
      <c r="I42" s="20">
        <v>-6017021</v>
      </c>
      <c r="J42" s="20">
        <v>-16998562</v>
      </c>
      <c r="K42" s="20">
        <v>48648637</v>
      </c>
      <c r="L42" s="20">
        <v>25633054</v>
      </c>
      <c r="M42" s="20">
        <v>-15249192</v>
      </c>
      <c r="N42" s="20">
        <v>-10563752</v>
      </c>
      <c r="O42" s="20">
        <v>57246041</v>
      </c>
      <c r="P42" s="20">
        <v>31433097</v>
      </c>
      <c r="Q42" s="20">
        <v>0</v>
      </c>
      <c r="R42" s="20">
        <v>0</v>
      </c>
      <c r="S42" s="20">
        <v>0</v>
      </c>
      <c r="T42" s="20">
        <v>0</v>
      </c>
      <c r="U42" s="20">
        <v>31073480</v>
      </c>
      <c r="V42" s="20">
        <v>141207000</v>
      </c>
      <c r="W42" s="20">
        <v>-110133520</v>
      </c>
      <c r="X42" s="21">
        <v>-77.99</v>
      </c>
      <c r="Y42" s="22">
        <v>94100000</v>
      </c>
    </row>
    <row r="43" spans="1:25" ht="13.5">
      <c r="A43" s="18" t="s">
        <v>58</v>
      </c>
      <c r="B43" s="1">
        <v>-21354193</v>
      </c>
      <c r="C43" s="19">
        <v>-115734000</v>
      </c>
      <c r="D43" s="20">
        <v>-115734000</v>
      </c>
      <c r="E43" s="20">
        <v>-873193</v>
      </c>
      <c r="F43" s="20">
        <v>-1676259</v>
      </c>
      <c r="G43" s="20">
        <v>18076064</v>
      </c>
      <c r="H43" s="20">
        <v>15526612</v>
      </c>
      <c r="I43" s="20">
        <v>15628945</v>
      </c>
      <c r="J43" s="20">
        <v>6360589</v>
      </c>
      <c r="K43" s="20">
        <v>-32720715</v>
      </c>
      <c r="L43" s="20">
        <v>-10731181</v>
      </c>
      <c r="M43" s="20">
        <v>8444429</v>
      </c>
      <c r="N43" s="20">
        <v>7646409</v>
      </c>
      <c r="O43" s="20">
        <v>-50116737</v>
      </c>
      <c r="P43" s="20">
        <v>-34025899</v>
      </c>
      <c r="Q43" s="20">
        <v>0</v>
      </c>
      <c r="R43" s="20">
        <v>0</v>
      </c>
      <c r="S43" s="20">
        <v>0</v>
      </c>
      <c r="T43" s="20">
        <v>0</v>
      </c>
      <c r="U43" s="20">
        <v>-29230468</v>
      </c>
      <c r="V43" s="20">
        <v>-170734000</v>
      </c>
      <c r="W43" s="20">
        <v>141503532</v>
      </c>
      <c r="X43" s="21">
        <v>-82.88</v>
      </c>
      <c r="Y43" s="22">
        <v>-115734000</v>
      </c>
    </row>
    <row r="44" spans="1:25" ht="13.5">
      <c r="A44" s="18" t="s">
        <v>59</v>
      </c>
      <c r="B44" s="1">
        <v>33627860</v>
      </c>
      <c r="C44" s="19">
        <v>9700000</v>
      </c>
      <c r="D44" s="20">
        <v>9700000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9700000</v>
      </c>
      <c r="W44" s="20">
        <v>-9700000</v>
      </c>
      <c r="X44" s="21">
        <v>-100</v>
      </c>
      <c r="Y44" s="22">
        <v>9700000</v>
      </c>
    </row>
    <row r="45" spans="1:25" ht="13.5">
      <c r="A45" s="30" t="s">
        <v>60</v>
      </c>
      <c r="B45" s="2">
        <v>13246235</v>
      </c>
      <c r="C45" s="59">
        <v>13479896</v>
      </c>
      <c r="D45" s="60">
        <v>13479896</v>
      </c>
      <c r="E45" s="60">
        <v>21221079</v>
      </c>
      <c r="F45" s="60">
        <v>6971249</v>
      </c>
      <c r="G45" s="60">
        <v>2780176</v>
      </c>
      <c r="H45" s="60">
        <v>2780176</v>
      </c>
      <c r="I45" s="60">
        <v>12392100</v>
      </c>
      <c r="J45" s="60">
        <v>1754127</v>
      </c>
      <c r="K45" s="60">
        <v>17682049</v>
      </c>
      <c r="L45" s="60">
        <v>17682049</v>
      </c>
      <c r="M45" s="60">
        <v>10877286</v>
      </c>
      <c r="N45" s="60">
        <v>7959943</v>
      </c>
      <c r="O45" s="60">
        <v>15089247</v>
      </c>
      <c r="P45" s="60">
        <v>15089247</v>
      </c>
      <c r="Q45" s="60">
        <v>0</v>
      </c>
      <c r="R45" s="60">
        <v>0</v>
      </c>
      <c r="S45" s="60">
        <v>0</v>
      </c>
      <c r="T45" s="60">
        <v>0</v>
      </c>
      <c r="U45" s="60">
        <v>15089247</v>
      </c>
      <c r="V45" s="60">
        <v>5586896</v>
      </c>
      <c r="W45" s="60">
        <v>9502351</v>
      </c>
      <c r="X45" s="61">
        <v>170.08</v>
      </c>
      <c r="Y45" s="62">
        <v>13479896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8198505</v>
      </c>
      <c r="C49" s="89">
        <v>4962843</v>
      </c>
      <c r="D49" s="14">
        <v>3712617</v>
      </c>
      <c r="E49" s="14">
        <v>0</v>
      </c>
      <c r="F49" s="14">
        <v>0</v>
      </c>
      <c r="G49" s="14">
        <v>0</v>
      </c>
      <c r="H49" s="14">
        <v>2684695</v>
      </c>
      <c r="I49" s="14">
        <v>0</v>
      </c>
      <c r="J49" s="14">
        <v>0</v>
      </c>
      <c r="K49" s="14">
        <v>0</v>
      </c>
      <c r="L49" s="14">
        <v>2433939</v>
      </c>
      <c r="M49" s="14">
        <v>0</v>
      </c>
      <c r="N49" s="14">
        <v>0</v>
      </c>
      <c r="O49" s="14">
        <v>0</v>
      </c>
      <c r="P49" s="14">
        <v>2033877</v>
      </c>
      <c r="Q49" s="14">
        <v>0</v>
      </c>
      <c r="R49" s="14">
        <v>0</v>
      </c>
      <c r="S49" s="14">
        <v>0</v>
      </c>
      <c r="T49" s="14">
        <v>0</v>
      </c>
      <c r="U49" s="14">
        <v>2349530</v>
      </c>
      <c r="V49" s="14">
        <v>87387771</v>
      </c>
      <c r="W49" s="14">
        <v>113763777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1853253</v>
      </c>
      <c r="C51" s="89">
        <v>182701</v>
      </c>
      <c r="D51" s="14">
        <v>209630</v>
      </c>
      <c r="E51" s="14">
        <v>0</v>
      </c>
      <c r="F51" s="14">
        <v>0</v>
      </c>
      <c r="G51" s="14">
        <v>0</v>
      </c>
      <c r="H51" s="14">
        <v>86633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2332217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1">
        <v>0</v>
      </c>
      <c r="Y5" s="22">
        <v>0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16768438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1404000</v>
      </c>
      <c r="K7" s="20">
        <v>0</v>
      </c>
      <c r="L7" s="20">
        <v>1404000</v>
      </c>
      <c r="M7" s="20">
        <v>0</v>
      </c>
      <c r="N7" s="20">
        <v>0</v>
      </c>
      <c r="O7" s="20">
        <v>650984</v>
      </c>
      <c r="P7" s="20">
        <v>650984</v>
      </c>
      <c r="Q7" s="20">
        <v>0</v>
      </c>
      <c r="R7" s="20">
        <v>0</v>
      </c>
      <c r="S7" s="20">
        <v>0</v>
      </c>
      <c r="T7" s="20">
        <v>0</v>
      </c>
      <c r="U7" s="20">
        <v>2054984</v>
      </c>
      <c r="V7" s="20">
        <v>0</v>
      </c>
      <c r="W7" s="20">
        <v>2054984</v>
      </c>
      <c r="X7" s="21">
        <v>0</v>
      </c>
      <c r="Y7" s="22">
        <v>0</v>
      </c>
    </row>
    <row r="8" spans="1:25" ht="13.5">
      <c r="A8" s="18" t="s">
        <v>33</v>
      </c>
      <c r="B8" s="1">
        <v>199540423</v>
      </c>
      <c r="C8" s="19">
        <v>65021000</v>
      </c>
      <c r="D8" s="20">
        <v>28033500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74944133</v>
      </c>
      <c r="L8" s="20">
        <v>74944133</v>
      </c>
      <c r="M8" s="20">
        <v>0</v>
      </c>
      <c r="N8" s="20">
        <v>24000</v>
      </c>
      <c r="O8" s="20">
        <v>56174107</v>
      </c>
      <c r="P8" s="20">
        <v>56198107</v>
      </c>
      <c r="Q8" s="20">
        <v>0</v>
      </c>
      <c r="R8" s="20">
        <v>0</v>
      </c>
      <c r="S8" s="20">
        <v>0</v>
      </c>
      <c r="T8" s="20">
        <v>0</v>
      </c>
      <c r="U8" s="20">
        <v>131142240</v>
      </c>
      <c r="V8" s="20">
        <v>21025125</v>
      </c>
      <c r="W8" s="20">
        <v>110117115</v>
      </c>
      <c r="X8" s="21">
        <v>523.74</v>
      </c>
      <c r="Y8" s="22">
        <v>28033500</v>
      </c>
    </row>
    <row r="9" spans="1:25" ht="13.5">
      <c r="A9" s="18" t="s">
        <v>34</v>
      </c>
      <c r="B9" s="1">
        <v>580354</v>
      </c>
      <c r="C9" s="19">
        <v>108739674</v>
      </c>
      <c r="D9" s="20">
        <v>369974187</v>
      </c>
      <c r="E9" s="20">
        <v>348902</v>
      </c>
      <c r="F9" s="20">
        <v>2773673</v>
      </c>
      <c r="G9" s="20">
        <v>618695</v>
      </c>
      <c r="H9" s="20">
        <v>3741270</v>
      </c>
      <c r="I9" s="20">
        <v>5548184</v>
      </c>
      <c r="J9" s="20">
        <v>1936316</v>
      </c>
      <c r="K9" s="20">
        <v>5630614</v>
      </c>
      <c r="L9" s="20">
        <v>13115114</v>
      </c>
      <c r="M9" s="20">
        <v>4543804</v>
      </c>
      <c r="N9" s="20">
        <v>844567</v>
      </c>
      <c r="O9" s="20">
        <v>635788</v>
      </c>
      <c r="P9" s="20">
        <v>6024159</v>
      </c>
      <c r="Q9" s="20">
        <v>0</v>
      </c>
      <c r="R9" s="20">
        <v>0</v>
      </c>
      <c r="S9" s="20">
        <v>0</v>
      </c>
      <c r="T9" s="20">
        <v>0</v>
      </c>
      <c r="U9" s="20">
        <v>22880543</v>
      </c>
      <c r="V9" s="20">
        <v>277480640</v>
      </c>
      <c r="W9" s="20">
        <v>-254600097</v>
      </c>
      <c r="X9" s="21">
        <v>-91.75</v>
      </c>
      <c r="Y9" s="22">
        <v>369974187</v>
      </c>
    </row>
    <row r="10" spans="1:25" ht="25.5">
      <c r="A10" s="23" t="s">
        <v>98</v>
      </c>
      <c r="B10" s="24">
        <f>SUM(B5:B9)</f>
        <v>216889215</v>
      </c>
      <c r="C10" s="25">
        <f aca="true" t="shared" si="0" ref="C10:Y10">SUM(C5:C9)</f>
        <v>173760674</v>
      </c>
      <c r="D10" s="26">
        <f t="shared" si="0"/>
        <v>398007687</v>
      </c>
      <c r="E10" s="26">
        <f t="shared" si="0"/>
        <v>348902</v>
      </c>
      <c r="F10" s="26">
        <f t="shared" si="0"/>
        <v>2773673</v>
      </c>
      <c r="G10" s="26">
        <f t="shared" si="0"/>
        <v>618695</v>
      </c>
      <c r="H10" s="26">
        <f t="shared" si="0"/>
        <v>3741270</v>
      </c>
      <c r="I10" s="26">
        <f t="shared" si="0"/>
        <v>5548184</v>
      </c>
      <c r="J10" s="26">
        <f t="shared" si="0"/>
        <v>3340316</v>
      </c>
      <c r="K10" s="26">
        <f t="shared" si="0"/>
        <v>80574747</v>
      </c>
      <c r="L10" s="26">
        <f t="shared" si="0"/>
        <v>89463247</v>
      </c>
      <c r="M10" s="26">
        <f t="shared" si="0"/>
        <v>4543804</v>
      </c>
      <c r="N10" s="26">
        <f t="shared" si="0"/>
        <v>868567</v>
      </c>
      <c r="O10" s="26">
        <f t="shared" si="0"/>
        <v>57460879</v>
      </c>
      <c r="P10" s="26">
        <f t="shared" si="0"/>
        <v>62873250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156077767</v>
      </c>
      <c r="V10" s="26">
        <f t="shared" si="0"/>
        <v>298505765</v>
      </c>
      <c r="W10" s="26">
        <f t="shared" si="0"/>
        <v>-142427998</v>
      </c>
      <c r="X10" s="27">
        <f>+IF(V10&lt;&gt;0,(W10/V10)*100,0)</f>
        <v>-47.71365068945988</v>
      </c>
      <c r="Y10" s="28">
        <f t="shared" si="0"/>
        <v>398007687</v>
      </c>
    </row>
    <row r="11" spans="1:25" ht="13.5">
      <c r="A11" s="18" t="s">
        <v>35</v>
      </c>
      <c r="B11" s="1">
        <v>50322543</v>
      </c>
      <c r="C11" s="19">
        <v>113585786</v>
      </c>
      <c r="D11" s="20">
        <v>87117249</v>
      </c>
      <c r="E11" s="20">
        <v>6112582</v>
      </c>
      <c r="F11" s="20">
        <v>5964089</v>
      </c>
      <c r="G11" s="20">
        <v>5216940</v>
      </c>
      <c r="H11" s="20">
        <v>17293611</v>
      </c>
      <c r="I11" s="20">
        <v>5322171</v>
      </c>
      <c r="J11" s="20">
        <v>5363509</v>
      </c>
      <c r="K11" s="20">
        <v>5532811</v>
      </c>
      <c r="L11" s="20">
        <v>16218491</v>
      </c>
      <c r="M11" s="20">
        <v>5808534</v>
      </c>
      <c r="N11" s="20">
        <v>6369624</v>
      </c>
      <c r="O11" s="20">
        <v>5736973</v>
      </c>
      <c r="P11" s="20">
        <v>17915131</v>
      </c>
      <c r="Q11" s="20">
        <v>0</v>
      </c>
      <c r="R11" s="20">
        <v>0</v>
      </c>
      <c r="S11" s="20">
        <v>0</v>
      </c>
      <c r="T11" s="20">
        <v>0</v>
      </c>
      <c r="U11" s="20">
        <v>51427233</v>
      </c>
      <c r="V11" s="20">
        <v>65337937</v>
      </c>
      <c r="W11" s="20">
        <v>-13910704</v>
      </c>
      <c r="X11" s="21">
        <v>-21.29</v>
      </c>
      <c r="Y11" s="22">
        <v>87117249</v>
      </c>
    </row>
    <row r="12" spans="1:25" ht="13.5">
      <c r="A12" s="18" t="s">
        <v>36</v>
      </c>
      <c r="B12" s="1">
        <v>7067248</v>
      </c>
      <c r="C12" s="19">
        <v>8673209</v>
      </c>
      <c r="D12" s="20">
        <v>8673209</v>
      </c>
      <c r="E12" s="20">
        <v>629778</v>
      </c>
      <c r="F12" s="20">
        <v>630480</v>
      </c>
      <c r="G12" s="20">
        <v>642414</v>
      </c>
      <c r="H12" s="20">
        <v>1902672</v>
      </c>
      <c r="I12" s="20">
        <v>633990</v>
      </c>
      <c r="J12" s="20">
        <v>641010</v>
      </c>
      <c r="K12" s="20">
        <v>629778</v>
      </c>
      <c r="L12" s="20">
        <v>1904778</v>
      </c>
      <c r="M12" s="20">
        <v>864921</v>
      </c>
      <c r="N12" s="20">
        <v>675368</v>
      </c>
      <c r="O12" s="20">
        <v>666419</v>
      </c>
      <c r="P12" s="20">
        <v>2206708</v>
      </c>
      <c r="Q12" s="20">
        <v>0</v>
      </c>
      <c r="R12" s="20">
        <v>0</v>
      </c>
      <c r="S12" s="20">
        <v>0</v>
      </c>
      <c r="T12" s="20">
        <v>0</v>
      </c>
      <c r="U12" s="20">
        <v>6014158</v>
      </c>
      <c r="V12" s="20">
        <v>6504907</v>
      </c>
      <c r="W12" s="20">
        <v>-490749</v>
      </c>
      <c r="X12" s="21">
        <v>-7.54</v>
      </c>
      <c r="Y12" s="22">
        <v>8673209</v>
      </c>
    </row>
    <row r="13" spans="1:25" ht="13.5">
      <c r="A13" s="18" t="s">
        <v>99</v>
      </c>
      <c r="B13" s="1">
        <v>5318832</v>
      </c>
      <c r="C13" s="19">
        <v>3340566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v>0</v>
      </c>
      <c r="Y13" s="22">
        <v>0</v>
      </c>
    </row>
    <row r="14" spans="1:25" ht="13.5">
      <c r="A14" s="18" t="s">
        <v>37</v>
      </c>
      <c r="B14" s="1">
        <v>23908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0</v>
      </c>
      <c r="D15" s="20">
        <v>0</v>
      </c>
      <c r="E15" s="20">
        <v>0</v>
      </c>
      <c r="F15" s="20">
        <v>0</v>
      </c>
      <c r="G15" s="20">
        <v>489947</v>
      </c>
      <c r="H15" s="20">
        <v>489947</v>
      </c>
      <c r="I15" s="20">
        <v>225193</v>
      </c>
      <c r="J15" s="20">
        <v>0</v>
      </c>
      <c r="K15" s="20">
        <v>50176</v>
      </c>
      <c r="L15" s="20">
        <v>275369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765316</v>
      </c>
      <c r="V15" s="20">
        <v>0</v>
      </c>
      <c r="W15" s="20">
        <v>765316</v>
      </c>
      <c r="X15" s="21">
        <v>0</v>
      </c>
      <c r="Y15" s="22">
        <v>0</v>
      </c>
    </row>
    <row r="16" spans="1:25" ht="13.5">
      <c r="A16" s="29" t="s">
        <v>39</v>
      </c>
      <c r="B16" s="1">
        <v>64805869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24985488</v>
      </c>
      <c r="C17" s="19">
        <v>48161113</v>
      </c>
      <c r="D17" s="20">
        <v>296160429</v>
      </c>
      <c r="E17" s="20">
        <v>6475286</v>
      </c>
      <c r="F17" s="20">
        <v>9943027</v>
      </c>
      <c r="G17" s="20">
        <v>13538924</v>
      </c>
      <c r="H17" s="20">
        <v>29957237</v>
      </c>
      <c r="I17" s="20">
        <v>11794298</v>
      </c>
      <c r="J17" s="20">
        <v>13008679</v>
      </c>
      <c r="K17" s="20">
        <v>14858059</v>
      </c>
      <c r="L17" s="20">
        <v>39661036</v>
      </c>
      <c r="M17" s="20">
        <v>10946890</v>
      </c>
      <c r="N17" s="20">
        <v>10755065</v>
      </c>
      <c r="O17" s="20">
        <v>16242003</v>
      </c>
      <c r="P17" s="20">
        <v>37943958</v>
      </c>
      <c r="Q17" s="20">
        <v>0</v>
      </c>
      <c r="R17" s="20">
        <v>0</v>
      </c>
      <c r="S17" s="20">
        <v>0</v>
      </c>
      <c r="T17" s="20">
        <v>0</v>
      </c>
      <c r="U17" s="20">
        <v>107562231</v>
      </c>
      <c r="V17" s="20">
        <v>222120322</v>
      </c>
      <c r="W17" s="20">
        <v>-114558091</v>
      </c>
      <c r="X17" s="21">
        <v>-51.57</v>
      </c>
      <c r="Y17" s="22">
        <v>296160429</v>
      </c>
    </row>
    <row r="18" spans="1:25" ht="13.5">
      <c r="A18" s="30" t="s">
        <v>41</v>
      </c>
      <c r="B18" s="31">
        <f>SUM(B11:B17)</f>
        <v>152523888</v>
      </c>
      <c r="C18" s="32">
        <f aca="true" t="shared" si="1" ref="C18:Y18">SUM(C11:C17)</f>
        <v>173760674</v>
      </c>
      <c r="D18" s="33">
        <f t="shared" si="1"/>
        <v>391950887</v>
      </c>
      <c r="E18" s="33">
        <f t="shared" si="1"/>
        <v>13217646</v>
      </c>
      <c r="F18" s="33">
        <f t="shared" si="1"/>
        <v>16537596</v>
      </c>
      <c r="G18" s="33">
        <f t="shared" si="1"/>
        <v>19888225</v>
      </c>
      <c r="H18" s="33">
        <f t="shared" si="1"/>
        <v>49643467</v>
      </c>
      <c r="I18" s="33">
        <f t="shared" si="1"/>
        <v>17975652</v>
      </c>
      <c r="J18" s="33">
        <f t="shared" si="1"/>
        <v>19013198</v>
      </c>
      <c r="K18" s="33">
        <f t="shared" si="1"/>
        <v>21070824</v>
      </c>
      <c r="L18" s="33">
        <f t="shared" si="1"/>
        <v>58059674</v>
      </c>
      <c r="M18" s="33">
        <f t="shared" si="1"/>
        <v>17620345</v>
      </c>
      <c r="N18" s="33">
        <f t="shared" si="1"/>
        <v>17800057</v>
      </c>
      <c r="O18" s="33">
        <f t="shared" si="1"/>
        <v>22645395</v>
      </c>
      <c r="P18" s="33">
        <f t="shared" si="1"/>
        <v>58065797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165768938</v>
      </c>
      <c r="V18" s="33">
        <f t="shared" si="1"/>
        <v>293963166</v>
      </c>
      <c r="W18" s="33">
        <f t="shared" si="1"/>
        <v>-128194228</v>
      </c>
      <c r="X18" s="27">
        <f>+IF(V18&lt;&gt;0,(W18/V18)*100,0)</f>
        <v>-43.60894248907361</v>
      </c>
      <c r="Y18" s="34">
        <f t="shared" si="1"/>
        <v>391950887</v>
      </c>
    </row>
    <row r="19" spans="1:25" ht="13.5">
      <c r="A19" s="30" t="s">
        <v>42</v>
      </c>
      <c r="B19" s="35">
        <f>+B10-B18</f>
        <v>64365327</v>
      </c>
      <c r="C19" s="36">
        <f aca="true" t="shared" si="2" ref="C19:Y19">+C10-C18</f>
        <v>0</v>
      </c>
      <c r="D19" s="37">
        <f t="shared" si="2"/>
        <v>6056800</v>
      </c>
      <c r="E19" s="37">
        <f t="shared" si="2"/>
        <v>-12868744</v>
      </c>
      <c r="F19" s="37">
        <f t="shared" si="2"/>
        <v>-13763923</v>
      </c>
      <c r="G19" s="37">
        <f t="shared" si="2"/>
        <v>-19269530</v>
      </c>
      <c r="H19" s="37">
        <f t="shared" si="2"/>
        <v>-45902197</v>
      </c>
      <c r="I19" s="37">
        <f t="shared" si="2"/>
        <v>-12427468</v>
      </c>
      <c r="J19" s="37">
        <f t="shared" si="2"/>
        <v>-15672882</v>
      </c>
      <c r="K19" s="37">
        <f t="shared" si="2"/>
        <v>59503923</v>
      </c>
      <c r="L19" s="37">
        <f t="shared" si="2"/>
        <v>31403573</v>
      </c>
      <c r="M19" s="37">
        <f t="shared" si="2"/>
        <v>-13076541</v>
      </c>
      <c r="N19" s="37">
        <f t="shared" si="2"/>
        <v>-16931490</v>
      </c>
      <c r="O19" s="37">
        <f t="shared" si="2"/>
        <v>34815484</v>
      </c>
      <c r="P19" s="37">
        <f t="shared" si="2"/>
        <v>4807453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-9691171</v>
      </c>
      <c r="V19" s="37">
        <f>IF(D10=D18,0,V10-V18)</f>
        <v>4542599</v>
      </c>
      <c r="W19" s="37">
        <f t="shared" si="2"/>
        <v>-14233770</v>
      </c>
      <c r="X19" s="38">
        <f>+IF(V19&lt;&gt;0,(W19/V19)*100,0)</f>
        <v>-313.3397863205623</v>
      </c>
      <c r="Y19" s="39">
        <f t="shared" si="2"/>
        <v>6056800</v>
      </c>
    </row>
    <row r="20" spans="1:25" ht="13.5">
      <c r="A20" s="18" t="s">
        <v>43</v>
      </c>
      <c r="B20" s="1">
        <v>0</v>
      </c>
      <c r="C20" s="19">
        <v>0</v>
      </c>
      <c r="D20" s="20">
        <v>1037000</v>
      </c>
      <c r="E20" s="20">
        <v>94645119</v>
      </c>
      <c r="F20" s="20">
        <v>0</v>
      </c>
      <c r="G20" s="20">
        <v>0</v>
      </c>
      <c r="H20" s="20">
        <v>94645119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94645119</v>
      </c>
      <c r="V20" s="20">
        <v>777750</v>
      </c>
      <c r="W20" s="20">
        <v>93867369</v>
      </c>
      <c r="X20" s="21">
        <v>12069.09</v>
      </c>
      <c r="Y20" s="22">
        <v>1037000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64365327</v>
      </c>
      <c r="C22" s="47">
        <f aca="true" t="shared" si="3" ref="C22:Y22">SUM(C19:C21)</f>
        <v>0</v>
      </c>
      <c r="D22" s="48">
        <f t="shared" si="3"/>
        <v>7093800</v>
      </c>
      <c r="E22" s="48">
        <f t="shared" si="3"/>
        <v>81776375</v>
      </c>
      <c r="F22" s="48">
        <f t="shared" si="3"/>
        <v>-13763923</v>
      </c>
      <c r="G22" s="48">
        <f t="shared" si="3"/>
        <v>-19269530</v>
      </c>
      <c r="H22" s="48">
        <f t="shared" si="3"/>
        <v>48742922</v>
      </c>
      <c r="I22" s="48">
        <f t="shared" si="3"/>
        <v>-12427468</v>
      </c>
      <c r="J22" s="48">
        <f t="shared" si="3"/>
        <v>-15672882</v>
      </c>
      <c r="K22" s="48">
        <f t="shared" si="3"/>
        <v>59503923</v>
      </c>
      <c r="L22" s="48">
        <f t="shared" si="3"/>
        <v>31403573</v>
      </c>
      <c r="M22" s="48">
        <f t="shared" si="3"/>
        <v>-13076541</v>
      </c>
      <c r="N22" s="48">
        <f t="shared" si="3"/>
        <v>-16931490</v>
      </c>
      <c r="O22" s="48">
        <f t="shared" si="3"/>
        <v>34815484</v>
      </c>
      <c r="P22" s="48">
        <f t="shared" si="3"/>
        <v>4807453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84953948</v>
      </c>
      <c r="V22" s="48">
        <f t="shared" si="3"/>
        <v>5320349</v>
      </c>
      <c r="W22" s="48">
        <f t="shared" si="3"/>
        <v>79633599</v>
      </c>
      <c r="X22" s="49">
        <f>+IF(V22&lt;&gt;0,(W22/V22)*100,0)</f>
        <v>1496.7739710308479</v>
      </c>
      <c r="Y22" s="50">
        <f t="shared" si="3"/>
        <v>7093800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64365327</v>
      </c>
      <c r="C24" s="36">
        <f aca="true" t="shared" si="4" ref="C24:Y24">SUM(C22:C23)</f>
        <v>0</v>
      </c>
      <c r="D24" s="37">
        <f t="shared" si="4"/>
        <v>7093800</v>
      </c>
      <c r="E24" s="37">
        <f t="shared" si="4"/>
        <v>81776375</v>
      </c>
      <c r="F24" s="37">
        <f t="shared" si="4"/>
        <v>-13763923</v>
      </c>
      <c r="G24" s="37">
        <f t="shared" si="4"/>
        <v>-19269530</v>
      </c>
      <c r="H24" s="37">
        <f t="shared" si="4"/>
        <v>48742922</v>
      </c>
      <c r="I24" s="37">
        <f t="shared" si="4"/>
        <v>-12427468</v>
      </c>
      <c r="J24" s="37">
        <f t="shared" si="4"/>
        <v>-15672882</v>
      </c>
      <c r="K24" s="37">
        <f t="shared" si="4"/>
        <v>59503923</v>
      </c>
      <c r="L24" s="37">
        <f t="shared" si="4"/>
        <v>31403573</v>
      </c>
      <c r="M24" s="37">
        <f t="shared" si="4"/>
        <v>-13076541</v>
      </c>
      <c r="N24" s="37">
        <f t="shared" si="4"/>
        <v>-16931490</v>
      </c>
      <c r="O24" s="37">
        <f t="shared" si="4"/>
        <v>34815484</v>
      </c>
      <c r="P24" s="37">
        <f t="shared" si="4"/>
        <v>4807453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84953948</v>
      </c>
      <c r="V24" s="37">
        <f t="shared" si="4"/>
        <v>5320349</v>
      </c>
      <c r="W24" s="37">
        <f t="shared" si="4"/>
        <v>79633599</v>
      </c>
      <c r="X24" s="38">
        <f>+IF(V24&lt;&gt;0,(W24/V24)*100,0)</f>
        <v>1496.7739710308479</v>
      </c>
      <c r="Y24" s="39">
        <f t="shared" si="4"/>
        <v>7093800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29957985</v>
      </c>
      <c r="C27" s="59">
        <v>161712000</v>
      </c>
      <c r="D27" s="60">
        <v>7093800</v>
      </c>
      <c r="E27" s="60">
        <v>70611</v>
      </c>
      <c r="F27" s="60">
        <v>73441</v>
      </c>
      <c r="G27" s="60">
        <v>78778</v>
      </c>
      <c r="H27" s="60">
        <v>222830</v>
      </c>
      <c r="I27" s="60">
        <v>17332</v>
      </c>
      <c r="J27" s="60">
        <v>226302</v>
      </c>
      <c r="K27" s="60">
        <v>47102</v>
      </c>
      <c r="L27" s="60">
        <v>290736</v>
      </c>
      <c r="M27" s="60">
        <v>24137</v>
      </c>
      <c r="N27" s="60">
        <v>87280</v>
      </c>
      <c r="O27" s="60">
        <v>240084</v>
      </c>
      <c r="P27" s="60">
        <v>351501</v>
      </c>
      <c r="Q27" s="60">
        <v>0</v>
      </c>
      <c r="R27" s="60">
        <v>0</v>
      </c>
      <c r="S27" s="60">
        <v>0</v>
      </c>
      <c r="T27" s="60">
        <v>0</v>
      </c>
      <c r="U27" s="60">
        <v>865067</v>
      </c>
      <c r="V27" s="60">
        <v>5320350</v>
      </c>
      <c r="W27" s="60">
        <v>-4455283</v>
      </c>
      <c r="X27" s="61">
        <v>-83.74</v>
      </c>
      <c r="Y27" s="62">
        <v>7093800</v>
      </c>
    </row>
    <row r="28" spans="1:25" ht="13.5">
      <c r="A28" s="63" t="s">
        <v>43</v>
      </c>
      <c r="B28" s="1">
        <v>5921105</v>
      </c>
      <c r="C28" s="19">
        <v>161712000</v>
      </c>
      <c r="D28" s="20">
        <v>1037000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226302</v>
      </c>
      <c r="K28" s="20">
        <v>47102</v>
      </c>
      <c r="L28" s="20">
        <v>273404</v>
      </c>
      <c r="M28" s="20">
        <v>24137</v>
      </c>
      <c r="N28" s="20">
        <v>87280</v>
      </c>
      <c r="O28" s="20">
        <v>240084</v>
      </c>
      <c r="P28" s="20">
        <v>351501</v>
      </c>
      <c r="Q28" s="20">
        <v>0</v>
      </c>
      <c r="R28" s="20">
        <v>0</v>
      </c>
      <c r="S28" s="20">
        <v>0</v>
      </c>
      <c r="T28" s="20">
        <v>0</v>
      </c>
      <c r="U28" s="20">
        <v>624905</v>
      </c>
      <c r="V28" s="20">
        <v>777750</v>
      </c>
      <c r="W28" s="20">
        <v>-152845</v>
      </c>
      <c r="X28" s="21">
        <v>-19.65</v>
      </c>
      <c r="Y28" s="22">
        <v>1037000</v>
      </c>
    </row>
    <row r="29" spans="1:25" ht="13.5">
      <c r="A29" s="18" t="s">
        <v>103</v>
      </c>
      <c r="B29" s="1">
        <v>886022</v>
      </c>
      <c r="C29" s="19">
        <v>0</v>
      </c>
      <c r="D29" s="20">
        <v>0</v>
      </c>
      <c r="E29" s="20">
        <v>0</v>
      </c>
      <c r="F29" s="20">
        <v>73441</v>
      </c>
      <c r="G29" s="20">
        <v>78778</v>
      </c>
      <c r="H29" s="20">
        <v>152219</v>
      </c>
      <c r="I29" s="20">
        <v>17332</v>
      </c>
      <c r="J29" s="20">
        <v>226302</v>
      </c>
      <c r="K29" s="20">
        <v>0</v>
      </c>
      <c r="L29" s="20">
        <v>243634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395853</v>
      </c>
      <c r="V29" s="20">
        <v>0</v>
      </c>
      <c r="W29" s="20">
        <v>395853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167934021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174741148</v>
      </c>
      <c r="C32" s="59">
        <f aca="true" t="shared" si="5" ref="C32:Y32">SUM(C28:C31)</f>
        <v>161712000</v>
      </c>
      <c r="D32" s="60">
        <f t="shared" si="5"/>
        <v>1037000</v>
      </c>
      <c r="E32" s="60">
        <f t="shared" si="5"/>
        <v>0</v>
      </c>
      <c r="F32" s="60">
        <f t="shared" si="5"/>
        <v>73441</v>
      </c>
      <c r="G32" s="60">
        <f t="shared" si="5"/>
        <v>78778</v>
      </c>
      <c r="H32" s="60">
        <f t="shared" si="5"/>
        <v>152219</v>
      </c>
      <c r="I32" s="60">
        <f t="shared" si="5"/>
        <v>17332</v>
      </c>
      <c r="J32" s="60">
        <f t="shared" si="5"/>
        <v>452604</v>
      </c>
      <c r="K32" s="60">
        <f t="shared" si="5"/>
        <v>47102</v>
      </c>
      <c r="L32" s="60">
        <f t="shared" si="5"/>
        <v>517038</v>
      </c>
      <c r="M32" s="60">
        <f t="shared" si="5"/>
        <v>24137</v>
      </c>
      <c r="N32" s="60">
        <f t="shared" si="5"/>
        <v>87280</v>
      </c>
      <c r="O32" s="60">
        <f t="shared" si="5"/>
        <v>240084</v>
      </c>
      <c r="P32" s="60">
        <f t="shared" si="5"/>
        <v>351501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1020758</v>
      </c>
      <c r="V32" s="60">
        <f t="shared" si="5"/>
        <v>777750</v>
      </c>
      <c r="W32" s="60">
        <f t="shared" si="5"/>
        <v>243008</v>
      </c>
      <c r="X32" s="61">
        <f>+IF(V32&lt;&gt;0,(W32/V32)*100,0)</f>
        <v>31.24500160720026</v>
      </c>
      <c r="Y32" s="62">
        <f t="shared" si="5"/>
        <v>1037000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191433909</v>
      </c>
      <c r="C35" s="19">
        <v>108739674</v>
      </c>
      <c r="D35" s="20">
        <v>108739674</v>
      </c>
      <c r="E35" s="20">
        <v>33043474</v>
      </c>
      <c r="F35" s="20">
        <v>16228762</v>
      </c>
      <c r="G35" s="20">
        <v>15554522</v>
      </c>
      <c r="H35" s="20">
        <v>64826758</v>
      </c>
      <c r="I35" s="20">
        <v>38093935</v>
      </c>
      <c r="J35" s="20">
        <v>20188799</v>
      </c>
      <c r="K35" s="20">
        <v>15110712</v>
      </c>
      <c r="L35" s="20">
        <v>73393446</v>
      </c>
      <c r="M35" s="20">
        <v>19938853</v>
      </c>
      <c r="N35" s="20">
        <v>21948149</v>
      </c>
      <c r="O35" s="20">
        <v>76009700</v>
      </c>
      <c r="P35" s="20">
        <v>117896702</v>
      </c>
      <c r="Q35" s="20">
        <v>0</v>
      </c>
      <c r="R35" s="20">
        <v>0</v>
      </c>
      <c r="S35" s="20">
        <v>0</v>
      </c>
      <c r="T35" s="20">
        <v>0</v>
      </c>
      <c r="U35" s="20">
        <v>256116906</v>
      </c>
      <c r="V35" s="20">
        <v>81554756</v>
      </c>
      <c r="W35" s="20">
        <v>174562150</v>
      </c>
      <c r="X35" s="21">
        <v>214.04</v>
      </c>
      <c r="Y35" s="22">
        <v>108739674</v>
      </c>
    </row>
    <row r="36" spans="1:25" ht="13.5">
      <c r="A36" s="18" t="s">
        <v>52</v>
      </c>
      <c r="B36" s="1">
        <v>27305643</v>
      </c>
      <c r="C36" s="19">
        <v>37035166</v>
      </c>
      <c r="D36" s="20">
        <v>37035166</v>
      </c>
      <c r="E36" s="20">
        <v>256112898</v>
      </c>
      <c r="F36" s="20">
        <v>256186338</v>
      </c>
      <c r="G36" s="20">
        <v>234464675</v>
      </c>
      <c r="H36" s="20">
        <v>746763911</v>
      </c>
      <c r="I36" s="20">
        <v>194482008</v>
      </c>
      <c r="J36" s="20">
        <v>193565676</v>
      </c>
      <c r="K36" s="20">
        <v>253685478</v>
      </c>
      <c r="L36" s="20">
        <v>641733162</v>
      </c>
      <c r="M36" s="20">
        <v>233137512</v>
      </c>
      <c r="N36" s="20">
        <v>212129951</v>
      </c>
      <c r="O36" s="20">
        <v>191689750</v>
      </c>
      <c r="P36" s="20">
        <v>636957213</v>
      </c>
      <c r="Q36" s="20">
        <v>0</v>
      </c>
      <c r="R36" s="20">
        <v>0</v>
      </c>
      <c r="S36" s="20">
        <v>0</v>
      </c>
      <c r="T36" s="20">
        <v>0</v>
      </c>
      <c r="U36" s="20">
        <v>2025454286</v>
      </c>
      <c r="V36" s="20">
        <v>27776375</v>
      </c>
      <c r="W36" s="20">
        <v>1997677911</v>
      </c>
      <c r="X36" s="21">
        <v>7192</v>
      </c>
      <c r="Y36" s="22">
        <v>37035166</v>
      </c>
    </row>
    <row r="37" spans="1:25" ht="13.5">
      <c r="A37" s="18" t="s">
        <v>53</v>
      </c>
      <c r="B37" s="1">
        <v>24812416</v>
      </c>
      <c r="C37" s="19">
        <v>0</v>
      </c>
      <c r="D37" s="20">
        <v>0</v>
      </c>
      <c r="E37" s="20">
        <v>12441661</v>
      </c>
      <c r="F37" s="20">
        <v>12420964</v>
      </c>
      <c r="G37" s="20">
        <v>12037933</v>
      </c>
      <c r="H37" s="20">
        <v>36900558</v>
      </c>
      <c r="I37" s="20">
        <v>11886516</v>
      </c>
      <c r="J37" s="20">
        <v>11798889</v>
      </c>
      <c r="K37" s="20">
        <v>12586966</v>
      </c>
      <c r="L37" s="20">
        <v>36272371</v>
      </c>
      <c r="M37" s="20">
        <v>13139538</v>
      </c>
      <c r="N37" s="20">
        <v>12596579</v>
      </c>
      <c r="O37" s="20">
        <v>13048966</v>
      </c>
      <c r="P37" s="20">
        <v>38785083</v>
      </c>
      <c r="Q37" s="20">
        <v>0</v>
      </c>
      <c r="R37" s="20">
        <v>0</v>
      </c>
      <c r="S37" s="20">
        <v>0</v>
      </c>
      <c r="T37" s="20">
        <v>0</v>
      </c>
      <c r="U37" s="20">
        <v>111958012</v>
      </c>
      <c r="V37" s="20">
        <v>0</v>
      </c>
      <c r="W37" s="20">
        <v>111958012</v>
      </c>
      <c r="X37" s="21">
        <v>0</v>
      </c>
      <c r="Y37" s="22">
        <v>0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193927136</v>
      </c>
      <c r="C39" s="19">
        <v>0</v>
      </c>
      <c r="D39" s="20">
        <v>0</v>
      </c>
      <c r="E39" s="20">
        <v>276714710</v>
      </c>
      <c r="F39" s="20">
        <v>259994136</v>
      </c>
      <c r="G39" s="20">
        <v>237981264</v>
      </c>
      <c r="H39" s="20">
        <v>774690110</v>
      </c>
      <c r="I39" s="20">
        <v>220689427</v>
      </c>
      <c r="J39" s="20">
        <v>201955586</v>
      </c>
      <c r="K39" s="20">
        <v>256209224</v>
      </c>
      <c r="L39" s="20">
        <v>678854237</v>
      </c>
      <c r="M39" s="20">
        <v>239936827</v>
      </c>
      <c r="N39" s="20">
        <v>221481521</v>
      </c>
      <c r="O39" s="20">
        <v>254650484</v>
      </c>
      <c r="P39" s="20">
        <v>716068832</v>
      </c>
      <c r="Q39" s="20">
        <v>0</v>
      </c>
      <c r="R39" s="20">
        <v>0</v>
      </c>
      <c r="S39" s="20">
        <v>0</v>
      </c>
      <c r="T39" s="20">
        <v>0</v>
      </c>
      <c r="U39" s="20">
        <v>2169613179</v>
      </c>
      <c r="V39" s="20">
        <v>0</v>
      </c>
      <c r="W39" s="20">
        <v>2169613179</v>
      </c>
      <c r="X39" s="21">
        <v>0</v>
      </c>
      <c r="Y39" s="22">
        <v>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49324580</v>
      </c>
      <c r="C42" s="19">
        <v>161712000</v>
      </c>
      <c r="D42" s="20">
        <v>161712000</v>
      </c>
      <c r="E42" s="20">
        <v>70755441</v>
      </c>
      <c r="F42" s="20">
        <v>-14948409</v>
      </c>
      <c r="G42" s="20">
        <v>-21884482</v>
      </c>
      <c r="H42" s="20">
        <v>33922550</v>
      </c>
      <c r="I42" s="20">
        <v>-14735398</v>
      </c>
      <c r="J42" s="20">
        <v>-19185728</v>
      </c>
      <c r="K42" s="20">
        <v>55837289</v>
      </c>
      <c r="L42" s="20">
        <v>21916163</v>
      </c>
      <c r="M42" s="20">
        <v>-14458408</v>
      </c>
      <c r="N42" s="20">
        <v>-17437521</v>
      </c>
      <c r="O42" s="20">
        <v>32704241</v>
      </c>
      <c r="P42" s="20">
        <v>808312</v>
      </c>
      <c r="Q42" s="20">
        <v>0</v>
      </c>
      <c r="R42" s="20">
        <v>0</v>
      </c>
      <c r="S42" s="20">
        <v>0</v>
      </c>
      <c r="T42" s="20">
        <v>0</v>
      </c>
      <c r="U42" s="20">
        <v>56647025</v>
      </c>
      <c r="V42" s="20">
        <v>205152344</v>
      </c>
      <c r="W42" s="20">
        <v>-148505319</v>
      </c>
      <c r="X42" s="21">
        <v>-72.39</v>
      </c>
      <c r="Y42" s="22">
        <v>161712000</v>
      </c>
    </row>
    <row r="43" spans="1:25" ht="13.5">
      <c r="A43" s="18" t="s">
        <v>58</v>
      </c>
      <c r="B43" s="1">
        <v>401172</v>
      </c>
      <c r="C43" s="19">
        <v>-161714000</v>
      </c>
      <c r="D43" s="20">
        <v>-161714000</v>
      </c>
      <c r="E43" s="20">
        <v>-230070611</v>
      </c>
      <c r="F43" s="20">
        <v>-73441</v>
      </c>
      <c r="G43" s="20">
        <v>19921222</v>
      </c>
      <c r="H43" s="20">
        <v>-210222830</v>
      </c>
      <c r="I43" s="20">
        <v>39982668</v>
      </c>
      <c r="J43" s="20">
        <v>-226302</v>
      </c>
      <c r="K43" s="20">
        <v>-60047102</v>
      </c>
      <c r="L43" s="20">
        <v>-20290736</v>
      </c>
      <c r="M43" s="20">
        <v>19975863</v>
      </c>
      <c r="N43" s="20">
        <v>19912720</v>
      </c>
      <c r="O43" s="20">
        <v>19759916</v>
      </c>
      <c r="P43" s="20">
        <v>59648499</v>
      </c>
      <c r="Q43" s="20">
        <v>0</v>
      </c>
      <c r="R43" s="20">
        <v>0</v>
      </c>
      <c r="S43" s="20">
        <v>0</v>
      </c>
      <c r="T43" s="20">
        <v>0</v>
      </c>
      <c r="U43" s="20">
        <v>-170865067</v>
      </c>
      <c r="V43" s="20">
        <v>-133787000</v>
      </c>
      <c r="W43" s="20">
        <v>-37078067</v>
      </c>
      <c r="X43" s="21">
        <v>27.71</v>
      </c>
      <c r="Y43" s="22">
        <v>-161714000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49725752</v>
      </c>
      <c r="C45" s="59">
        <v>-2000</v>
      </c>
      <c r="D45" s="60">
        <v>-2000</v>
      </c>
      <c r="E45" s="60">
        <v>26904611</v>
      </c>
      <c r="F45" s="60">
        <v>11882761</v>
      </c>
      <c r="G45" s="60">
        <v>9919501</v>
      </c>
      <c r="H45" s="60">
        <v>9919501</v>
      </c>
      <c r="I45" s="60">
        <v>35166771</v>
      </c>
      <c r="J45" s="60">
        <v>15754741</v>
      </c>
      <c r="K45" s="60">
        <v>11544928</v>
      </c>
      <c r="L45" s="60">
        <v>11544928</v>
      </c>
      <c r="M45" s="60">
        <v>17062383</v>
      </c>
      <c r="N45" s="60">
        <v>19537582</v>
      </c>
      <c r="O45" s="60">
        <v>72001739</v>
      </c>
      <c r="P45" s="60">
        <v>72001739</v>
      </c>
      <c r="Q45" s="60">
        <v>0</v>
      </c>
      <c r="R45" s="60">
        <v>0</v>
      </c>
      <c r="S45" s="60">
        <v>0</v>
      </c>
      <c r="T45" s="60">
        <v>0</v>
      </c>
      <c r="U45" s="60">
        <v>72001739</v>
      </c>
      <c r="V45" s="60">
        <v>71365344</v>
      </c>
      <c r="W45" s="60">
        <v>636395</v>
      </c>
      <c r="X45" s="61">
        <v>0.89</v>
      </c>
      <c r="Y45" s="62">
        <v>-2000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491947</v>
      </c>
      <c r="C5" s="19">
        <v>400000</v>
      </c>
      <c r="D5" s="20">
        <v>400000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20359</v>
      </c>
      <c r="K5" s="20">
        <v>99266</v>
      </c>
      <c r="L5" s="20">
        <v>119625</v>
      </c>
      <c r="M5" s="20">
        <v>54304</v>
      </c>
      <c r="N5" s="20">
        <v>25424</v>
      </c>
      <c r="O5" s="20">
        <v>0</v>
      </c>
      <c r="P5" s="20">
        <v>79728</v>
      </c>
      <c r="Q5" s="20">
        <v>0</v>
      </c>
      <c r="R5" s="20">
        <v>0</v>
      </c>
      <c r="S5" s="20">
        <v>0</v>
      </c>
      <c r="T5" s="20">
        <v>0</v>
      </c>
      <c r="U5" s="20">
        <v>199353</v>
      </c>
      <c r="V5" s="20">
        <v>300000</v>
      </c>
      <c r="W5" s="20">
        <v>-100647</v>
      </c>
      <c r="X5" s="21">
        <v>-33.55</v>
      </c>
      <c r="Y5" s="22">
        <v>400000</v>
      </c>
    </row>
    <row r="6" spans="1:25" ht="13.5">
      <c r="A6" s="18" t="s">
        <v>31</v>
      </c>
      <c r="B6" s="1">
        <v>0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1">
        <v>0</v>
      </c>
      <c r="Y6" s="22">
        <v>0</v>
      </c>
    </row>
    <row r="7" spans="1:25" ht="13.5">
      <c r="A7" s="18" t="s">
        <v>32</v>
      </c>
      <c r="B7" s="1">
        <v>4964838</v>
      </c>
      <c r="C7" s="19">
        <v>1200000</v>
      </c>
      <c r="D7" s="20">
        <v>1200000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5888</v>
      </c>
      <c r="K7" s="20">
        <v>0</v>
      </c>
      <c r="L7" s="20">
        <v>5888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5888</v>
      </c>
      <c r="V7" s="20">
        <v>900000</v>
      </c>
      <c r="W7" s="20">
        <v>-894112</v>
      </c>
      <c r="X7" s="21">
        <v>-99.35</v>
      </c>
      <c r="Y7" s="22">
        <v>1200000</v>
      </c>
    </row>
    <row r="8" spans="1:25" ht="13.5">
      <c r="A8" s="18" t="s">
        <v>33</v>
      </c>
      <c r="B8" s="1">
        <v>45002331</v>
      </c>
      <c r="C8" s="19">
        <v>52165000</v>
      </c>
      <c r="D8" s="20">
        <v>52165000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17371</v>
      </c>
      <c r="K8" s="20">
        <v>16468267</v>
      </c>
      <c r="L8" s="20">
        <v>16485638</v>
      </c>
      <c r="M8" s="20">
        <v>750000</v>
      </c>
      <c r="N8" s="20">
        <v>0</v>
      </c>
      <c r="O8" s="20">
        <v>0</v>
      </c>
      <c r="P8" s="20">
        <v>750000</v>
      </c>
      <c r="Q8" s="20">
        <v>0</v>
      </c>
      <c r="R8" s="20">
        <v>0</v>
      </c>
      <c r="S8" s="20">
        <v>0</v>
      </c>
      <c r="T8" s="20">
        <v>0</v>
      </c>
      <c r="U8" s="20">
        <v>17235638</v>
      </c>
      <c r="V8" s="20">
        <v>39123750</v>
      </c>
      <c r="W8" s="20">
        <v>-21888112</v>
      </c>
      <c r="X8" s="21">
        <v>-55.95</v>
      </c>
      <c r="Y8" s="22">
        <v>52165000</v>
      </c>
    </row>
    <row r="9" spans="1:25" ht="13.5">
      <c r="A9" s="18" t="s">
        <v>34</v>
      </c>
      <c r="B9" s="1">
        <v>1314983</v>
      </c>
      <c r="C9" s="19">
        <v>550000</v>
      </c>
      <c r="D9" s="20">
        <v>550000</v>
      </c>
      <c r="E9" s="20">
        <v>0</v>
      </c>
      <c r="F9" s="20">
        <v>97257</v>
      </c>
      <c r="G9" s="20">
        <v>109342</v>
      </c>
      <c r="H9" s="20">
        <v>206599</v>
      </c>
      <c r="I9" s="20">
        <v>0</v>
      </c>
      <c r="J9" s="20">
        <v>15751</v>
      </c>
      <c r="K9" s="20">
        <v>72736</v>
      </c>
      <c r="L9" s="20">
        <v>88487</v>
      </c>
      <c r="M9" s="20">
        <v>145806</v>
      </c>
      <c r="N9" s="20">
        <v>72971</v>
      </c>
      <c r="O9" s="20">
        <v>0</v>
      </c>
      <c r="P9" s="20">
        <v>218777</v>
      </c>
      <c r="Q9" s="20">
        <v>0</v>
      </c>
      <c r="R9" s="20">
        <v>0</v>
      </c>
      <c r="S9" s="20">
        <v>0</v>
      </c>
      <c r="T9" s="20">
        <v>0</v>
      </c>
      <c r="U9" s="20">
        <v>513863</v>
      </c>
      <c r="V9" s="20">
        <v>412500</v>
      </c>
      <c r="W9" s="20">
        <v>101363</v>
      </c>
      <c r="X9" s="21">
        <v>24.57</v>
      </c>
      <c r="Y9" s="22">
        <v>550000</v>
      </c>
    </row>
    <row r="10" spans="1:25" ht="25.5">
      <c r="A10" s="23" t="s">
        <v>98</v>
      </c>
      <c r="B10" s="24">
        <f>SUM(B5:B9)</f>
        <v>51774099</v>
      </c>
      <c r="C10" s="25">
        <f aca="true" t="shared" si="0" ref="C10:Y10">SUM(C5:C9)</f>
        <v>54315000</v>
      </c>
      <c r="D10" s="26">
        <f t="shared" si="0"/>
        <v>54315000</v>
      </c>
      <c r="E10" s="26">
        <f t="shared" si="0"/>
        <v>0</v>
      </c>
      <c r="F10" s="26">
        <f t="shared" si="0"/>
        <v>97257</v>
      </c>
      <c r="G10" s="26">
        <f t="shared" si="0"/>
        <v>109342</v>
      </c>
      <c r="H10" s="26">
        <f t="shared" si="0"/>
        <v>206599</v>
      </c>
      <c r="I10" s="26">
        <f t="shared" si="0"/>
        <v>0</v>
      </c>
      <c r="J10" s="26">
        <f t="shared" si="0"/>
        <v>59369</v>
      </c>
      <c r="K10" s="26">
        <f t="shared" si="0"/>
        <v>16640269</v>
      </c>
      <c r="L10" s="26">
        <f t="shared" si="0"/>
        <v>16699638</v>
      </c>
      <c r="M10" s="26">
        <f t="shared" si="0"/>
        <v>950110</v>
      </c>
      <c r="N10" s="26">
        <f t="shared" si="0"/>
        <v>98395</v>
      </c>
      <c r="O10" s="26">
        <f t="shared" si="0"/>
        <v>0</v>
      </c>
      <c r="P10" s="26">
        <f t="shared" si="0"/>
        <v>1048505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17954742</v>
      </c>
      <c r="V10" s="26">
        <f t="shared" si="0"/>
        <v>40736250</v>
      </c>
      <c r="W10" s="26">
        <f t="shared" si="0"/>
        <v>-22781508</v>
      </c>
      <c r="X10" s="27">
        <f>+IF(V10&lt;&gt;0,(W10/V10)*100,0)</f>
        <v>-55.92441130442788</v>
      </c>
      <c r="Y10" s="28">
        <f t="shared" si="0"/>
        <v>54315000</v>
      </c>
    </row>
    <row r="11" spans="1:25" ht="13.5">
      <c r="A11" s="18" t="s">
        <v>35</v>
      </c>
      <c r="B11" s="1">
        <v>14105687</v>
      </c>
      <c r="C11" s="19">
        <v>22989233</v>
      </c>
      <c r="D11" s="20">
        <v>22989233</v>
      </c>
      <c r="E11" s="20">
        <v>0</v>
      </c>
      <c r="F11" s="20">
        <v>1768833</v>
      </c>
      <c r="G11" s="20">
        <v>1781411</v>
      </c>
      <c r="H11" s="20">
        <v>3550244</v>
      </c>
      <c r="I11" s="20">
        <v>0</v>
      </c>
      <c r="J11" s="20">
        <v>2929380</v>
      </c>
      <c r="K11" s="20">
        <v>1921267</v>
      </c>
      <c r="L11" s="20">
        <v>4850647</v>
      </c>
      <c r="M11" s="20">
        <v>2089122</v>
      </c>
      <c r="N11" s="20">
        <v>1907857</v>
      </c>
      <c r="O11" s="20">
        <v>0</v>
      </c>
      <c r="P11" s="20">
        <v>3996979</v>
      </c>
      <c r="Q11" s="20">
        <v>0</v>
      </c>
      <c r="R11" s="20">
        <v>0</v>
      </c>
      <c r="S11" s="20">
        <v>0</v>
      </c>
      <c r="T11" s="20">
        <v>0</v>
      </c>
      <c r="U11" s="20">
        <v>12397870</v>
      </c>
      <c r="V11" s="20">
        <v>17241925</v>
      </c>
      <c r="W11" s="20">
        <v>-4844055</v>
      </c>
      <c r="X11" s="21">
        <v>-28.09</v>
      </c>
      <c r="Y11" s="22">
        <v>22989233</v>
      </c>
    </row>
    <row r="12" spans="1:25" ht="13.5">
      <c r="A12" s="18" t="s">
        <v>36</v>
      </c>
      <c r="B12" s="1">
        <v>6532303</v>
      </c>
      <c r="C12" s="19">
        <v>7068000</v>
      </c>
      <c r="D12" s="20">
        <v>7068000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5301000</v>
      </c>
      <c r="W12" s="20">
        <v>-5301000</v>
      </c>
      <c r="X12" s="21">
        <v>-100</v>
      </c>
      <c r="Y12" s="22">
        <v>7068000</v>
      </c>
    </row>
    <row r="13" spans="1:25" ht="13.5">
      <c r="A13" s="18" t="s">
        <v>99</v>
      </c>
      <c r="B13" s="1">
        <v>444427</v>
      </c>
      <c r="C13" s="19">
        <v>895000</v>
      </c>
      <c r="D13" s="20">
        <v>895000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671250</v>
      </c>
      <c r="W13" s="20">
        <v>-671250</v>
      </c>
      <c r="X13" s="21">
        <v>-100</v>
      </c>
      <c r="Y13" s="22">
        <v>895000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</row>
    <row r="15" spans="1:25" ht="13.5">
      <c r="A15" s="18" t="s">
        <v>38</v>
      </c>
      <c r="B15" s="1">
        <v>1453897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1">
        <v>0</v>
      </c>
      <c r="Y15" s="22">
        <v>0</v>
      </c>
    </row>
    <row r="16" spans="1:25" ht="13.5">
      <c r="A16" s="29" t="s">
        <v>39</v>
      </c>
      <c r="B16" s="1">
        <v>374437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17482166</v>
      </c>
      <c r="C17" s="19">
        <v>23362767</v>
      </c>
      <c r="D17" s="20">
        <v>23362767</v>
      </c>
      <c r="E17" s="20">
        <v>0</v>
      </c>
      <c r="F17" s="20">
        <v>1413736</v>
      </c>
      <c r="G17" s="20">
        <v>2088396</v>
      </c>
      <c r="H17" s="20">
        <v>3502132</v>
      </c>
      <c r="I17" s="20">
        <v>0</v>
      </c>
      <c r="J17" s="20">
        <v>2763771</v>
      </c>
      <c r="K17" s="20">
        <v>2667209</v>
      </c>
      <c r="L17" s="20">
        <v>5430980</v>
      </c>
      <c r="M17" s="20">
        <v>2285567</v>
      </c>
      <c r="N17" s="20">
        <v>3066168</v>
      </c>
      <c r="O17" s="20">
        <v>0</v>
      </c>
      <c r="P17" s="20">
        <v>5351735</v>
      </c>
      <c r="Q17" s="20">
        <v>0</v>
      </c>
      <c r="R17" s="20">
        <v>0</v>
      </c>
      <c r="S17" s="20">
        <v>0</v>
      </c>
      <c r="T17" s="20">
        <v>0</v>
      </c>
      <c r="U17" s="20">
        <v>14284847</v>
      </c>
      <c r="V17" s="20">
        <v>17522075</v>
      </c>
      <c r="W17" s="20">
        <v>-3237228</v>
      </c>
      <c r="X17" s="21">
        <v>-18.48</v>
      </c>
      <c r="Y17" s="22">
        <v>23362767</v>
      </c>
    </row>
    <row r="18" spans="1:25" ht="13.5">
      <c r="A18" s="30" t="s">
        <v>41</v>
      </c>
      <c r="B18" s="31">
        <f>SUM(B11:B17)</f>
        <v>40392917</v>
      </c>
      <c r="C18" s="32">
        <f aca="true" t="shared" si="1" ref="C18:Y18">SUM(C11:C17)</f>
        <v>54315000</v>
      </c>
      <c r="D18" s="33">
        <f t="shared" si="1"/>
        <v>54315000</v>
      </c>
      <c r="E18" s="33">
        <f t="shared" si="1"/>
        <v>0</v>
      </c>
      <c r="F18" s="33">
        <f t="shared" si="1"/>
        <v>3182569</v>
      </c>
      <c r="G18" s="33">
        <f t="shared" si="1"/>
        <v>3869807</v>
      </c>
      <c r="H18" s="33">
        <f t="shared" si="1"/>
        <v>7052376</v>
      </c>
      <c r="I18" s="33">
        <f t="shared" si="1"/>
        <v>0</v>
      </c>
      <c r="J18" s="33">
        <f t="shared" si="1"/>
        <v>5693151</v>
      </c>
      <c r="K18" s="33">
        <f t="shared" si="1"/>
        <v>4588476</v>
      </c>
      <c r="L18" s="33">
        <f t="shared" si="1"/>
        <v>10281627</v>
      </c>
      <c r="M18" s="33">
        <f t="shared" si="1"/>
        <v>4374689</v>
      </c>
      <c r="N18" s="33">
        <f t="shared" si="1"/>
        <v>4974025</v>
      </c>
      <c r="O18" s="33">
        <f t="shared" si="1"/>
        <v>0</v>
      </c>
      <c r="P18" s="33">
        <f t="shared" si="1"/>
        <v>9348714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26682717</v>
      </c>
      <c r="V18" s="33">
        <f t="shared" si="1"/>
        <v>40736250</v>
      </c>
      <c r="W18" s="33">
        <f t="shared" si="1"/>
        <v>-14053533</v>
      </c>
      <c r="X18" s="27">
        <f>+IF(V18&lt;&gt;0,(W18/V18)*100,0)</f>
        <v>-34.49883825830802</v>
      </c>
      <c r="Y18" s="34">
        <f t="shared" si="1"/>
        <v>54315000</v>
      </c>
    </row>
    <row r="19" spans="1:25" ht="13.5">
      <c r="A19" s="30" t="s">
        <v>42</v>
      </c>
      <c r="B19" s="35">
        <f>+B10-B18</f>
        <v>11381182</v>
      </c>
      <c r="C19" s="36">
        <f aca="true" t="shared" si="2" ref="C19:Y19">+C10-C18</f>
        <v>0</v>
      </c>
      <c r="D19" s="37">
        <f t="shared" si="2"/>
        <v>0</v>
      </c>
      <c r="E19" s="37">
        <f t="shared" si="2"/>
        <v>0</v>
      </c>
      <c r="F19" s="37">
        <f t="shared" si="2"/>
        <v>-3085312</v>
      </c>
      <c r="G19" s="37">
        <f t="shared" si="2"/>
        <v>-3760465</v>
      </c>
      <c r="H19" s="37">
        <f t="shared" si="2"/>
        <v>-6845777</v>
      </c>
      <c r="I19" s="37">
        <f t="shared" si="2"/>
        <v>0</v>
      </c>
      <c r="J19" s="37">
        <f t="shared" si="2"/>
        <v>-5633782</v>
      </c>
      <c r="K19" s="37">
        <f t="shared" si="2"/>
        <v>12051793</v>
      </c>
      <c r="L19" s="37">
        <f t="shared" si="2"/>
        <v>6418011</v>
      </c>
      <c r="M19" s="37">
        <f t="shared" si="2"/>
        <v>-3424579</v>
      </c>
      <c r="N19" s="37">
        <f t="shared" si="2"/>
        <v>-4875630</v>
      </c>
      <c r="O19" s="37">
        <f t="shared" si="2"/>
        <v>0</v>
      </c>
      <c r="P19" s="37">
        <f t="shared" si="2"/>
        <v>-8300209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-8727975</v>
      </c>
      <c r="V19" s="37">
        <f>IF(D10=D18,0,V10-V18)</f>
        <v>0</v>
      </c>
      <c r="W19" s="37">
        <f t="shared" si="2"/>
        <v>-8727975</v>
      </c>
      <c r="X19" s="38">
        <f>+IF(V19&lt;&gt;0,(W19/V19)*100,0)</f>
        <v>0</v>
      </c>
      <c r="Y19" s="39">
        <f t="shared" si="2"/>
        <v>0</v>
      </c>
    </row>
    <row r="20" spans="1:25" ht="13.5">
      <c r="A20" s="18" t="s">
        <v>43</v>
      </c>
      <c r="B20" s="1">
        <v>13005000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6000000</v>
      </c>
      <c r="K20" s="20">
        <v>0</v>
      </c>
      <c r="L20" s="20">
        <v>6000000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6000000</v>
      </c>
      <c r="V20" s="20">
        <v>0</v>
      </c>
      <c r="W20" s="20">
        <v>6000000</v>
      </c>
      <c r="X20" s="21">
        <v>0</v>
      </c>
      <c r="Y20" s="22">
        <v>0</v>
      </c>
    </row>
    <row r="21" spans="1:25" ht="13.5">
      <c r="A21" s="18" t="s">
        <v>100</v>
      </c>
      <c r="B21" s="40">
        <v>16545438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40931620</v>
      </c>
      <c r="C22" s="47">
        <f aca="true" t="shared" si="3" ref="C22:Y22">SUM(C19:C21)</f>
        <v>0</v>
      </c>
      <c r="D22" s="48">
        <f t="shared" si="3"/>
        <v>0</v>
      </c>
      <c r="E22" s="48">
        <f t="shared" si="3"/>
        <v>0</v>
      </c>
      <c r="F22" s="48">
        <f t="shared" si="3"/>
        <v>-3085312</v>
      </c>
      <c r="G22" s="48">
        <f t="shared" si="3"/>
        <v>-3760465</v>
      </c>
      <c r="H22" s="48">
        <f t="shared" si="3"/>
        <v>-6845777</v>
      </c>
      <c r="I22" s="48">
        <f t="shared" si="3"/>
        <v>0</v>
      </c>
      <c r="J22" s="48">
        <f t="shared" si="3"/>
        <v>366218</v>
      </c>
      <c r="K22" s="48">
        <f t="shared" si="3"/>
        <v>12051793</v>
      </c>
      <c r="L22" s="48">
        <f t="shared" si="3"/>
        <v>12418011</v>
      </c>
      <c r="M22" s="48">
        <f t="shared" si="3"/>
        <v>-3424579</v>
      </c>
      <c r="N22" s="48">
        <f t="shared" si="3"/>
        <v>-4875630</v>
      </c>
      <c r="O22" s="48">
        <f t="shared" si="3"/>
        <v>0</v>
      </c>
      <c r="P22" s="48">
        <f t="shared" si="3"/>
        <v>-8300209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-2727975</v>
      </c>
      <c r="V22" s="48">
        <f t="shared" si="3"/>
        <v>0</v>
      </c>
      <c r="W22" s="48">
        <f t="shared" si="3"/>
        <v>-2727975</v>
      </c>
      <c r="X22" s="49">
        <f>+IF(V22&lt;&gt;0,(W22/V22)*100,0)</f>
        <v>0</v>
      </c>
      <c r="Y22" s="50">
        <f t="shared" si="3"/>
        <v>0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40931620</v>
      </c>
      <c r="C24" s="36">
        <f aca="true" t="shared" si="4" ref="C24:Y24">SUM(C22:C23)</f>
        <v>0</v>
      </c>
      <c r="D24" s="37">
        <f t="shared" si="4"/>
        <v>0</v>
      </c>
      <c r="E24" s="37">
        <f t="shared" si="4"/>
        <v>0</v>
      </c>
      <c r="F24" s="37">
        <f t="shared" si="4"/>
        <v>-3085312</v>
      </c>
      <c r="G24" s="37">
        <f t="shared" si="4"/>
        <v>-3760465</v>
      </c>
      <c r="H24" s="37">
        <f t="shared" si="4"/>
        <v>-6845777</v>
      </c>
      <c r="I24" s="37">
        <f t="shared" si="4"/>
        <v>0</v>
      </c>
      <c r="J24" s="37">
        <f t="shared" si="4"/>
        <v>366218</v>
      </c>
      <c r="K24" s="37">
        <f t="shared" si="4"/>
        <v>12051793</v>
      </c>
      <c r="L24" s="37">
        <f t="shared" si="4"/>
        <v>12418011</v>
      </c>
      <c r="M24" s="37">
        <f t="shared" si="4"/>
        <v>-3424579</v>
      </c>
      <c r="N24" s="37">
        <f t="shared" si="4"/>
        <v>-4875630</v>
      </c>
      <c r="O24" s="37">
        <f t="shared" si="4"/>
        <v>0</v>
      </c>
      <c r="P24" s="37">
        <f t="shared" si="4"/>
        <v>-8300209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-2727975</v>
      </c>
      <c r="V24" s="37">
        <f t="shared" si="4"/>
        <v>0</v>
      </c>
      <c r="W24" s="37">
        <f t="shared" si="4"/>
        <v>-2727975</v>
      </c>
      <c r="X24" s="38">
        <f>+IF(V24&lt;&gt;0,(W24/V24)*100,0)</f>
        <v>0</v>
      </c>
      <c r="Y24" s="39">
        <f t="shared" si="4"/>
        <v>0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16545438</v>
      </c>
      <c r="C27" s="59">
        <v>0</v>
      </c>
      <c r="D27" s="60">
        <v>0</v>
      </c>
      <c r="E27" s="60">
        <v>0</v>
      </c>
      <c r="F27" s="60">
        <v>832729</v>
      </c>
      <c r="G27" s="60">
        <v>674139</v>
      </c>
      <c r="H27" s="60">
        <v>1506868</v>
      </c>
      <c r="I27" s="60">
        <v>0</v>
      </c>
      <c r="J27" s="60">
        <v>0</v>
      </c>
      <c r="K27" s="60">
        <v>1259126</v>
      </c>
      <c r="L27" s="60">
        <v>1259126</v>
      </c>
      <c r="M27" s="60">
        <v>121632</v>
      </c>
      <c r="N27" s="60">
        <v>480318</v>
      </c>
      <c r="O27" s="60">
        <v>3084530</v>
      </c>
      <c r="P27" s="60">
        <v>3686480</v>
      </c>
      <c r="Q27" s="60">
        <v>0</v>
      </c>
      <c r="R27" s="60">
        <v>0</v>
      </c>
      <c r="S27" s="60">
        <v>0</v>
      </c>
      <c r="T27" s="60">
        <v>0</v>
      </c>
      <c r="U27" s="60">
        <v>6452474</v>
      </c>
      <c r="V27" s="60">
        <v>0</v>
      </c>
      <c r="W27" s="60">
        <v>6452474</v>
      </c>
      <c r="X27" s="61">
        <v>0</v>
      </c>
      <c r="Y27" s="62">
        <v>0</v>
      </c>
    </row>
    <row r="28" spans="1:25" ht="13.5">
      <c r="A28" s="63" t="s">
        <v>43</v>
      </c>
      <c r="B28" s="1">
        <v>0</v>
      </c>
      <c r="C28" s="19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1">
        <v>0</v>
      </c>
      <c r="Y28" s="22">
        <v>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0</v>
      </c>
      <c r="D32" s="60">
        <f t="shared" si="5"/>
        <v>0</v>
      </c>
      <c r="E32" s="60">
        <f t="shared" si="5"/>
        <v>0</v>
      </c>
      <c r="F32" s="60">
        <f t="shared" si="5"/>
        <v>0</v>
      </c>
      <c r="G32" s="60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0</v>
      </c>
      <c r="K32" s="60">
        <f t="shared" si="5"/>
        <v>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0</v>
      </c>
      <c r="V32" s="60">
        <f t="shared" si="5"/>
        <v>0</v>
      </c>
      <c r="W32" s="60">
        <f t="shared" si="5"/>
        <v>0</v>
      </c>
      <c r="X32" s="61">
        <f>+IF(V32&lt;&gt;0,(W32/V32)*100,0)</f>
        <v>0</v>
      </c>
      <c r="Y32" s="62">
        <f t="shared" si="5"/>
        <v>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28544614</v>
      </c>
      <c r="C35" s="19">
        <v>54370131</v>
      </c>
      <c r="D35" s="20">
        <v>54370131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40777598</v>
      </c>
      <c r="W35" s="20">
        <v>-40777598</v>
      </c>
      <c r="X35" s="21">
        <v>-100</v>
      </c>
      <c r="Y35" s="22">
        <v>54370131</v>
      </c>
    </row>
    <row r="36" spans="1:25" ht="13.5">
      <c r="A36" s="18" t="s">
        <v>52</v>
      </c>
      <c r="B36" s="1">
        <v>96787405</v>
      </c>
      <c r="C36" s="19">
        <v>101526696</v>
      </c>
      <c r="D36" s="20">
        <v>101526696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76145022</v>
      </c>
      <c r="W36" s="20">
        <v>-76145022</v>
      </c>
      <c r="X36" s="21">
        <v>-100</v>
      </c>
      <c r="Y36" s="22">
        <v>101526696</v>
      </c>
    </row>
    <row r="37" spans="1:25" ht="13.5">
      <c r="A37" s="18" t="s">
        <v>53</v>
      </c>
      <c r="B37" s="1">
        <v>752306</v>
      </c>
      <c r="C37" s="19">
        <v>1586663</v>
      </c>
      <c r="D37" s="20">
        <v>1586663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1189997</v>
      </c>
      <c r="W37" s="20">
        <v>-1189997</v>
      </c>
      <c r="X37" s="21">
        <v>-100</v>
      </c>
      <c r="Y37" s="22">
        <v>1586663</v>
      </c>
    </row>
    <row r="38" spans="1:25" ht="13.5">
      <c r="A38" s="18" t="s">
        <v>54</v>
      </c>
      <c r="B38" s="1">
        <v>1209478</v>
      </c>
      <c r="C38" s="19">
        <v>1266182</v>
      </c>
      <c r="D38" s="20">
        <v>1266182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949637</v>
      </c>
      <c r="W38" s="20">
        <v>-949637</v>
      </c>
      <c r="X38" s="21">
        <v>-100</v>
      </c>
      <c r="Y38" s="22">
        <v>1266182</v>
      </c>
    </row>
    <row r="39" spans="1:25" ht="13.5">
      <c r="A39" s="18" t="s">
        <v>55</v>
      </c>
      <c r="B39" s="1">
        <v>123370235</v>
      </c>
      <c r="C39" s="19">
        <v>153043981</v>
      </c>
      <c r="D39" s="20">
        <v>153043981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114782986</v>
      </c>
      <c r="W39" s="20">
        <v>-114782986</v>
      </c>
      <c r="X39" s="21">
        <v>-100</v>
      </c>
      <c r="Y39" s="22">
        <v>153043981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17281801</v>
      </c>
      <c r="C42" s="19">
        <v>-153756436</v>
      </c>
      <c r="D42" s="20">
        <v>-153756436</v>
      </c>
      <c r="E42" s="20">
        <v>16982447</v>
      </c>
      <c r="F42" s="20">
        <v>0</v>
      </c>
      <c r="G42" s="20">
        <v>0</v>
      </c>
      <c r="H42" s="20">
        <v>16982447</v>
      </c>
      <c r="I42" s="20">
        <v>-3889586</v>
      </c>
      <c r="J42" s="20">
        <v>0</v>
      </c>
      <c r="K42" s="20">
        <v>0</v>
      </c>
      <c r="L42" s="20">
        <v>-3889586</v>
      </c>
      <c r="M42" s="20">
        <v>-2515734</v>
      </c>
      <c r="N42" s="20">
        <v>-5074317</v>
      </c>
      <c r="O42" s="20">
        <v>21637655</v>
      </c>
      <c r="P42" s="20">
        <v>14047604</v>
      </c>
      <c r="Q42" s="20">
        <v>0</v>
      </c>
      <c r="R42" s="20">
        <v>0</v>
      </c>
      <c r="S42" s="20">
        <v>0</v>
      </c>
      <c r="T42" s="20">
        <v>0</v>
      </c>
      <c r="U42" s="20">
        <v>27140465</v>
      </c>
      <c r="V42" s="20">
        <v>-104789827</v>
      </c>
      <c r="W42" s="20">
        <v>131930292</v>
      </c>
      <c r="X42" s="21">
        <v>-125.9</v>
      </c>
      <c r="Y42" s="22">
        <v>-153756436</v>
      </c>
    </row>
    <row r="43" spans="1:25" ht="13.5">
      <c r="A43" s="18" t="s">
        <v>58</v>
      </c>
      <c r="B43" s="1">
        <v>-17435452</v>
      </c>
      <c r="C43" s="19">
        <v>-1083750</v>
      </c>
      <c r="D43" s="20">
        <v>-1083750</v>
      </c>
      <c r="E43" s="20">
        <v>-34846027</v>
      </c>
      <c r="F43" s="20">
        <v>0</v>
      </c>
      <c r="G43" s="20">
        <v>0</v>
      </c>
      <c r="H43" s="20">
        <v>-34846027</v>
      </c>
      <c r="I43" s="20">
        <v>-1576674</v>
      </c>
      <c r="J43" s="20">
        <v>0</v>
      </c>
      <c r="K43" s="20">
        <v>0</v>
      </c>
      <c r="L43" s="20">
        <v>-1576674</v>
      </c>
      <c r="M43" s="20">
        <v>-10077044</v>
      </c>
      <c r="N43" s="20">
        <v>-550253</v>
      </c>
      <c r="O43" s="20">
        <v>-3092378</v>
      </c>
      <c r="P43" s="20">
        <v>-13719675</v>
      </c>
      <c r="Q43" s="20">
        <v>0</v>
      </c>
      <c r="R43" s="20">
        <v>0</v>
      </c>
      <c r="S43" s="20">
        <v>0</v>
      </c>
      <c r="T43" s="20">
        <v>0</v>
      </c>
      <c r="U43" s="20">
        <v>-50142376</v>
      </c>
      <c r="V43" s="20">
        <v>-1083750</v>
      </c>
      <c r="W43" s="20">
        <v>-49058626</v>
      </c>
      <c r="X43" s="21">
        <v>4526.75</v>
      </c>
      <c r="Y43" s="22">
        <v>-1083750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23685172</v>
      </c>
      <c r="C45" s="59">
        <v>-154840186</v>
      </c>
      <c r="D45" s="60">
        <v>-154840186</v>
      </c>
      <c r="E45" s="60">
        <v>10551713</v>
      </c>
      <c r="F45" s="60">
        <v>10551713</v>
      </c>
      <c r="G45" s="60">
        <v>10551713</v>
      </c>
      <c r="H45" s="60">
        <v>10551713</v>
      </c>
      <c r="I45" s="60">
        <v>5085453</v>
      </c>
      <c r="J45" s="60">
        <v>5085453</v>
      </c>
      <c r="K45" s="60">
        <v>5085453</v>
      </c>
      <c r="L45" s="60">
        <v>5085453</v>
      </c>
      <c r="M45" s="60">
        <v>-7507325</v>
      </c>
      <c r="N45" s="60">
        <v>-13131895</v>
      </c>
      <c r="O45" s="60">
        <v>5413382</v>
      </c>
      <c r="P45" s="60">
        <v>5413382</v>
      </c>
      <c r="Q45" s="60">
        <v>0</v>
      </c>
      <c r="R45" s="60">
        <v>0</v>
      </c>
      <c r="S45" s="60">
        <v>0</v>
      </c>
      <c r="T45" s="60">
        <v>0</v>
      </c>
      <c r="U45" s="60">
        <v>5413382</v>
      </c>
      <c r="V45" s="60">
        <v>-105873577</v>
      </c>
      <c r="W45" s="60">
        <v>111286959</v>
      </c>
      <c r="X45" s="61">
        <v>-105.11</v>
      </c>
      <c r="Y45" s="62">
        <v>-154840186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2244090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2244090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384518</v>
      </c>
      <c r="C51" s="89">
        <v>36</v>
      </c>
      <c r="D51" s="14">
        <v>11708</v>
      </c>
      <c r="E51" s="14">
        <v>0</v>
      </c>
      <c r="F51" s="14">
        <v>0</v>
      </c>
      <c r="G51" s="14">
        <v>0</v>
      </c>
      <c r="H51" s="14">
        <v>2892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5034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404188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24.75" customHeight="1">
      <c r="A2" s="3" t="s">
        <v>1</v>
      </c>
      <c r="B2" s="4" t="s">
        <v>2</v>
      </c>
      <c r="C2" s="96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ht="24.75" customHeight="1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9" t="s">
        <v>27</v>
      </c>
      <c r="Y3" s="10" t="s">
        <v>28</v>
      </c>
    </row>
    <row r="4" spans="1:25" ht="13.5">
      <c r="A4" s="11" t="s">
        <v>29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/>
      <c r="Y4" s="17"/>
    </row>
    <row r="5" spans="1:25" ht="13.5">
      <c r="A5" s="18" t="s">
        <v>30</v>
      </c>
      <c r="B5" s="1">
        <v>0</v>
      </c>
      <c r="C5" s="19">
        <v>7808572</v>
      </c>
      <c r="D5" s="20">
        <v>7808572</v>
      </c>
      <c r="E5" s="20">
        <v>500151</v>
      </c>
      <c r="F5" s="20">
        <v>500151</v>
      </c>
      <c r="G5" s="20">
        <v>500151</v>
      </c>
      <c r="H5" s="20">
        <v>1500453</v>
      </c>
      <c r="I5" s="20">
        <v>499681</v>
      </c>
      <c r="J5" s="20">
        <v>500382</v>
      </c>
      <c r="K5" s="20">
        <v>500382</v>
      </c>
      <c r="L5" s="20">
        <v>1500445</v>
      </c>
      <c r="M5" s="20">
        <v>503156</v>
      </c>
      <c r="N5" s="20">
        <v>461915</v>
      </c>
      <c r="O5" s="20">
        <v>0</v>
      </c>
      <c r="P5" s="20">
        <v>965071</v>
      </c>
      <c r="Q5" s="20">
        <v>0</v>
      </c>
      <c r="R5" s="20">
        <v>0</v>
      </c>
      <c r="S5" s="20">
        <v>0</v>
      </c>
      <c r="T5" s="20">
        <v>0</v>
      </c>
      <c r="U5" s="20">
        <v>3965969</v>
      </c>
      <c r="V5" s="20">
        <v>5856429</v>
      </c>
      <c r="W5" s="20">
        <v>-1890460</v>
      </c>
      <c r="X5" s="21">
        <v>-32.28</v>
      </c>
      <c r="Y5" s="22">
        <v>7808572</v>
      </c>
    </row>
    <row r="6" spans="1:25" ht="13.5">
      <c r="A6" s="18" t="s">
        <v>31</v>
      </c>
      <c r="B6" s="1">
        <v>0</v>
      </c>
      <c r="C6" s="19">
        <v>36898801</v>
      </c>
      <c r="D6" s="20">
        <v>36898801</v>
      </c>
      <c r="E6" s="20">
        <v>2397968</v>
      </c>
      <c r="F6" s="20">
        <v>5158452</v>
      </c>
      <c r="G6" s="20">
        <v>5158452</v>
      </c>
      <c r="H6" s="20">
        <v>12714872</v>
      </c>
      <c r="I6" s="20">
        <v>2382090</v>
      </c>
      <c r="J6" s="20">
        <v>1699645</v>
      </c>
      <c r="K6" s="20">
        <v>2478727</v>
      </c>
      <c r="L6" s="20">
        <v>6560462</v>
      </c>
      <c r="M6" s="20">
        <v>2571126</v>
      </c>
      <c r="N6" s="20">
        <v>4010728</v>
      </c>
      <c r="O6" s="20">
        <v>0</v>
      </c>
      <c r="P6" s="20">
        <v>6581854</v>
      </c>
      <c r="Q6" s="20">
        <v>0</v>
      </c>
      <c r="R6" s="20">
        <v>0</v>
      </c>
      <c r="S6" s="20">
        <v>0</v>
      </c>
      <c r="T6" s="20">
        <v>0</v>
      </c>
      <c r="U6" s="20">
        <v>25857188</v>
      </c>
      <c r="V6" s="20">
        <v>27674101</v>
      </c>
      <c r="W6" s="20">
        <v>-1816913</v>
      </c>
      <c r="X6" s="21">
        <v>-6.57</v>
      </c>
      <c r="Y6" s="22">
        <v>36898801</v>
      </c>
    </row>
    <row r="7" spans="1:25" ht="13.5">
      <c r="A7" s="18" t="s">
        <v>32</v>
      </c>
      <c r="B7" s="1">
        <v>0</v>
      </c>
      <c r="C7" s="19">
        <v>16200</v>
      </c>
      <c r="D7" s="20">
        <v>16200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12150</v>
      </c>
      <c r="W7" s="20">
        <v>-12150</v>
      </c>
      <c r="X7" s="21">
        <v>-100</v>
      </c>
      <c r="Y7" s="22">
        <v>16200</v>
      </c>
    </row>
    <row r="8" spans="1:25" ht="13.5">
      <c r="A8" s="18" t="s">
        <v>33</v>
      </c>
      <c r="B8" s="1">
        <v>0</v>
      </c>
      <c r="C8" s="19">
        <v>83104000</v>
      </c>
      <c r="D8" s="20">
        <v>83104000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2376797</v>
      </c>
      <c r="L8" s="20">
        <v>2376797</v>
      </c>
      <c r="M8" s="20">
        <v>16171128</v>
      </c>
      <c r="N8" s="20">
        <v>0</v>
      </c>
      <c r="O8" s="20">
        <v>0</v>
      </c>
      <c r="P8" s="20">
        <v>16171128</v>
      </c>
      <c r="Q8" s="20">
        <v>0</v>
      </c>
      <c r="R8" s="20">
        <v>0</v>
      </c>
      <c r="S8" s="20">
        <v>0</v>
      </c>
      <c r="T8" s="20">
        <v>0</v>
      </c>
      <c r="U8" s="20">
        <v>18547925</v>
      </c>
      <c r="V8" s="20">
        <v>62328000</v>
      </c>
      <c r="W8" s="20">
        <v>-43780075</v>
      </c>
      <c r="X8" s="21">
        <v>-70.24</v>
      </c>
      <c r="Y8" s="22">
        <v>83104000</v>
      </c>
    </row>
    <row r="9" spans="1:25" ht="13.5">
      <c r="A9" s="18" t="s">
        <v>34</v>
      </c>
      <c r="B9" s="1">
        <v>0</v>
      </c>
      <c r="C9" s="19">
        <v>19549120</v>
      </c>
      <c r="D9" s="20">
        <v>19549120</v>
      </c>
      <c r="E9" s="20">
        <v>504248</v>
      </c>
      <c r="F9" s="20">
        <v>480354</v>
      </c>
      <c r="G9" s="20">
        <v>480354</v>
      </c>
      <c r="H9" s="20">
        <v>1464956</v>
      </c>
      <c r="I9" s="20">
        <v>681094</v>
      </c>
      <c r="J9" s="20">
        <v>1839676</v>
      </c>
      <c r="K9" s="20">
        <v>1180200</v>
      </c>
      <c r="L9" s="20">
        <v>3700970</v>
      </c>
      <c r="M9" s="20">
        <v>441622</v>
      </c>
      <c r="N9" s="20">
        <v>1347551</v>
      </c>
      <c r="O9" s="20">
        <v>0</v>
      </c>
      <c r="P9" s="20">
        <v>1789173</v>
      </c>
      <c r="Q9" s="20">
        <v>0</v>
      </c>
      <c r="R9" s="20">
        <v>0</v>
      </c>
      <c r="S9" s="20">
        <v>0</v>
      </c>
      <c r="T9" s="20">
        <v>0</v>
      </c>
      <c r="U9" s="20">
        <v>6955099</v>
      </c>
      <c r="V9" s="20">
        <v>14661840</v>
      </c>
      <c r="W9" s="20">
        <v>-7706741</v>
      </c>
      <c r="X9" s="21">
        <v>-52.56</v>
      </c>
      <c r="Y9" s="22">
        <v>19549120</v>
      </c>
    </row>
    <row r="10" spans="1:25" ht="25.5">
      <c r="A10" s="23" t="s">
        <v>98</v>
      </c>
      <c r="B10" s="24">
        <f>SUM(B5:B9)</f>
        <v>0</v>
      </c>
      <c r="C10" s="25">
        <f aca="true" t="shared" si="0" ref="C10:Y10">SUM(C5:C9)</f>
        <v>147376693</v>
      </c>
      <c r="D10" s="26">
        <f t="shared" si="0"/>
        <v>147376693</v>
      </c>
      <c r="E10" s="26">
        <f t="shared" si="0"/>
        <v>3402367</v>
      </c>
      <c r="F10" s="26">
        <f t="shared" si="0"/>
        <v>6138957</v>
      </c>
      <c r="G10" s="26">
        <f t="shared" si="0"/>
        <v>6138957</v>
      </c>
      <c r="H10" s="26">
        <f t="shared" si="0"/>
        <v>15680281</v>
      </c>
      <c r="I10" s="26">
        <f t="shared" si="0"/>
        <v>3562865</v>
      </c>
      <c r="J10" s="26">
        <f t="shared" si="0"/>
        <v>4039703</v>
      </c>
      <c r="K10" s="26">
        <f t="shared" si="0"/>
        <v>6536106</v>
      </c>
      <c r="L10" s="26">
        <f t="shared" si="0"/>
        <v>14138674</v>
      </c>
      <c r="M10" s="26">
        <f t="shared" si="0"/>
        <v>19687032</v>
      </c>
      <c r="N10" s="26">
        <f t="shared" si="0"/>
        <v>5820194</v>
      </c>
      <c r="O10" s="26">
        <f t="shared" si="0"/>
        <v>0</v>
      </c>
      <c r="P10" s="26">
        <f t="shared" si="0"/>
        <v>25507226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55326181</v>
      </c>
      <c r="V10" s="26">
        <f t="shared" si="0"/>
        <v>110532520</v>
      </c>
      <c r="W10" s="26">
        <f t="shared" si="0"/>
        <v>-55206339</v>
      </c>
      <c r="X10" s="27">
        <f>+IF(V10&lt;&gt;0,(W10/V10)*100,0)</f>
        <v>-49.94578880495985</v>
      </c>
      <c r="Y10" s="28">
        <f t="shared" si="0"/>
        <v>147376693</v>
      </c>
    </row>
    <row r="11" spans="1:25" ht="13.5">
      <c r="A11" s="18" t="s">
        <v>35</v>
      </c>
      <c r="B11" s="1">
        <v>0</v>
      </c>
      <c r="C11" s="19">
        <v>43281309</v>
      </c>
      <c r="D11" s="20">
        <v>43281309</v>
      </c>
      <c r="E11" s="20">
        <v>3250019</v>
      </c>
      <c r="F11" s="20">
        <v>3823625</v>
      </c>
      <c r="G11" s="20">
        <v>3823625</v>
      </c>
      <c r="H11" s="20">
        <v>10897269</v>
      </c>
      <c r="I11" s="20">
        <v>3835373</v>
      </c>
      <c r="J11" s="20">
        <v>3539920</v>
      </c>
      <c r="K11" s="20">
        <v>4491030</v>
      </c>
      <c r="L11" s="20">
        <v>11866323</v>
      </c>
      <c r="M11" s="20">
        <v>3929752</v>
      </c>
      <c r="N11" s="20">
        <v>4262072</v>
      </c>
      <c r="O11" s="20">
        <v>0</v>
      </c>
      <c r="P11" s="20">
        <v>8191824</v>
      </c>
      <c r="Q11" s="20">
        <v>0</v>
      </c>
      <c r="R11" s="20">
        <v>0</v>
      </c>
      <c r="S11" s="20">
        <v>0</v>
      </c>
      <c r="T11" s="20">
        <v>0</v>
      </c>
      <c r="U11" s="20">
        <v>30955416</v>
      </c>
      <c r="V11" s="20">
        <v>32460982</v>
      </c>
      <c r="W11" s="20">
        <v>-1505566</v>
      </c>
      <c r="X11" s="21">
        <v>-4.64</v>
      </c>
      <c r="Y11" s="22">
        <v>43281309</v>
      </c>
    </row>
    <row r="12" spans="1:25" ht="13.5">
      <c r="A12" s="18" t="s">
        <v>36</v>
      </c>
      <c r="B12" s="1">
        <v>0</v>
      </c>
      <c r="C12" s="19">
        <v>7247817</v>
      </c>
      <c r="D12" s="20">
        <v>7247817</v>
      </c>
      <c r="E12" s="20">
        <v>505397</v>
      </c>
      <c r="F12" s="20">
        <v>538593</v>
      </c>
      <c r="G12" s="20">
        <v>538593</v>
      </c>
      <c r="H12" s="20">
        <v>1582583</v>
      </c>
      <c r="I12" s="20">
        <v>530584</v>
      </c>
      <c r="J12" s="20">
        <v>513946</v>
      </c>
      <c r="K12" s="20">
        <v>503776</v>
      </c>
      <c r="L12" s="20">
        <v>1548306</v>
      </c>
      <c r="M12" s="20">
        <v>489653</v>
      </c>
      <c r="N12" s="20">
        <v>557634</v>
      </c>
      <c r="O12" s="20">
        <v>0</v>
      </c>
      <c r="P12" s="20">
        <v>1047287</v>
      </c>
      <c r="Q12" s="20">
        <v>0</v>
      </c>
      <c r="R12" s="20">
        <v>0</v>
      </c>
      <c r="S12" s="20">
        <v>0</v>
      </c>
      <c r="T12" s="20">
        <v>0</v>
      </c>
      <c r="U12" s="20">
        <v>4178176</v>
      </c>
      <c r="V12" s="20">
        <v>5435863</v>
      </c>
      <c r="W12" s="20">
        <v>-1257687</v>
      </c>
      <c r="X12" s="21">
        <v>-23.14</v>
      </c>
      <c r="Y12" s="22">
        <v>7247817</v>
      </c>
    </row>
    <row r="13" spans="1:25" ht="13.5">
      <c r="A13" s="18" t="s">
        <v>99</v>
      </c>
      <c r="B13" s="1">
        <v>0</v>
      </c>
      <c r="C13" s="19">
        <v>800000</v>
      </c>
      <c r="D13" s="20">
        <v>800000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600000</v>
      </c>
      <c r="W13" s="20">
        <v>-600000</v>
      </c>
      <c r="X13" s="21">
        <v>-100</v>
      </c>
      <c r="Y13" s="22">
        <v>800000</v>
      </c>
    </row>
    <row r="14" spans="1:25" ht="13.5">
      <c r="A14" s="18" t="s">
        <v>37</v>
      </c>
      <c r="B14" s="1">
        <v>0</v>
      </c>
      <c r="C14" s="19">
        <v>0</v>
      </c>
      <c r="D14" s="20">
        <v>0</v>
      </c>
      <c r="E14" s="20">
        <v>0</v>
      </c>
      <c r="F14" s="20">
        <v>2947</v>
      </c>
      <c r="G14" s="20">
        <v>2947</v>
      </c>
      <c r="H14" s="20">
        <v>5894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5894</v>
      </c>
      <c r="V14" s="20">
        <v>0</v>
      </c>
      <c r="W14" s="20">
        <v>5894</v>
      </c>
      <c r="X14" s="21">
        <v>0</v>
      </c>
      <c r="Y14" s="22">
        <v>0</v>
      </c>
    </row>
    <row r="15" spans="1:25" ht="13.5">
      <c r="A15" s="18" t="s">
        <v>38</v>
      </c>
      <c r="B15" s="1">
        <v>0</v>
      </c>
      <c r="C15" s="19">
        <v>0</v>
      </c>
      <c r="D15" s="20">
        <v>0</v>
      </c>
      <c r="E15" s="20">
        <v>3334479</v>
      </c>
      <c r="F15" s="20">
        <v>6905681</v>
      </c>
      <c r="G15" s="20">
        <v>6905681</v>
      </c>
      <c r="H15" s="20">
        <v>17145841</v>
      </c>
      <c r="I15" s="20">
        <v>1061614</v>
      </c>
      <c r="J15" s="20">
        <v>301271</v>
      </c>
      <c r="K15" s="20">
        <v>4456957</v>
      </c>
      <c r="L15" s="20">
        <v>5819842</v>
      </c>
      <c r="M15" s="20">
        <v>4836420</v>
      </c>
      <c r="N15" s="20">
        <v>6249854</v>
      </c>
      <c r="O15" s="20">
        <v>0</v>
      </c>
      <c r="P15" s="20">
        <v>11086274</v>
      </c>
      <c r="Q15" s="20">
        <v>0</v>
      </c>
      <c r="R15" s="20">
        <v>0</v>
      </c>
      <c r="S15" s="20">
        <v>0</v>
      </c>
      <c r="T15" s="20">
        <v>0</v>
      </c>
      <c r="U15" s="20">
        <v>34051957</v>
      </c>
      <c r="V15" s="20">
        <v>0</v>
      </c>
      <c r="W15" s="20">
        <v>34051957</v>
      </c>
      <c r="X15" s="21">
        <v>0</v>
      </c>
      <c r="Y15" s="22">
        <v>0</v>
      </c>
    </row>
    <row r="16" spans="1:25" ht="13.5">
      <c r="A16" s="29" t="s">
        <v>39</v>
      </c>
      <c r="B16" s="1">
        <v>0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v>0</v>
      </c>
      <c r="Y16" s="22">
        <v>0</v>
      </c>
    </row>
    <row r="17" spans="1:25" ht="13.5">
      <c r="A17" s="18" t="s">
        <v>40</v>
      </c>
      <c r="B17" s="1">
        <v>0</v>
      </c>
      <c r="C17" s="19">
        <v>43815612</v>
      </c>
      <c r="D17" s="20">
        <v>43815612</v>
      </c>
      <c r="E17" s="20">
        <v>519516</v>
      </c>
      <c r="F17" s="20">
        <v>2161618</v>
      </c>
      <c r="G17" s="20">
        <v>2161618</v>
      </c>
      <c r="H17" s="20">
        <v>4842752</v>
      </c>
      <c r="I17" s="20">
        <v>1790525</v>
      </c>
      <c r="J17" s="20">
        <v>2102325</v>
      </c>
      <c r="K17" s="20">
        <v>3584276</v>
      </c>
      <c r="L17" s="20">
        <v>7477126</v>
      </c>
      <c r="M17" s="20">
        <v>1935214</v>
      </c>
      <c r="N17" s="20">
        <v>1936640</v>
      </c>
      <c r="O17" s="20">
        <v>0</v>
      </c>
      <c r="P17" s="20">
        <v>3871854</v>
      </c>
      <c r="Q17" s="20">
        <v>0</v>
      </c>
      <c r="R17" s="20">
        <v>0</v>
      </c>
      <c r="S17" s="20">
        <v>0</v>
      </c>
      <c r="T17" s="20">
        <v>0</v>
      </c>
      <c r="U17" s="20">
        <v>16191732</v>
      </c>
      <c r="V17" s="20">
        <v>32861709</v>
      </c>
      <c r="W17" s="20">
        <v>-16669977</v>
      </c>
      <c r="X17" s="21">
        <v>-50.73</v>
      </c>
      <c r="Y17" s="22">
        <v>43815612</v>
      </c>
    </row>
    <row r="18" spans="1:25" ht="13.5">
      <c r="A18" s="30" t="s">
        <v>41</v>
      </c>
      <c r="B18" s="31">
        <f>SUM(B11:B17)</f>
        <v>0</v>
      </c>
      <c r="C18" s="32">
        <f aca="true" t="shared" si="1" ref="C18:Y18">SUM(C11:C17)</f>
        <v>95144738</v>
      </c>
      <c r="D18" s="33">
        <f t="shared" si="1"/>
        <v>95144738</v>
      </c>
      <c r="E18" s="33">
        <f t="shared" si="1"/>
        <v>7609411</v>
      </c>
      <c r="F18" s="33">
        <f t="shared" si="1"/>
        <v>13432464</v>
      </c>
      <c r="G18" s="33">
        <f t="shared" si="1"/>
        <v>13432464</v>
      </c>
      <c r="H18" s="33">
        <f t="shared" si="1"/>
        <v>34474339</v>
      </c>
      <c r="I18" s="33">
        <f t="shared" si="1"/>
        <v>7218096</v>
      </c>
      <c r="J18" s="33">
        <f t="shared" si="1"/>
        <v>6457462</v>
      </c>
      <c r="K18" s="33">
        <f t="shared" si="1"/>
        <v>13036039</v>
      </c>
      <c r="L18" s="33">
        <f t="shared" si="1"/>
        <v>26711597</v>
      </c>
      <c r="M18" s="33">
        <f t="shared" si="1"/>
        <v>11191039</v>
      </c>
      <c r="N18" s="33">
        <f t="shared" si="1"/>
        <v>13006200</v>
      </c>
      <c r="O18" s="33">
        <f t="shared" si="1"/>
        <v>0</v>
      </c>
      <c r="P18" s="33">
        <f t="shared" si="1"/>
        <v>24197239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85383175</v>
      </c>
      <c r="V18" s="33">
        <f t="shared" si="1"/>
        <v>71358554</v>
      </c>
      <c r="W18" s="33">
        <f t="shared" si="1"/>
        <v>14024621</v>
      </c>
      <c r="X18" s="27">
        <f>+IF(V18&lt;&gt;0,(W18/V18)*100,0)</f>
        <v>19.65373485566986</v>
      </c>
      <c r="Y18" s="34">
        <f t="shared" si="1"/>
        <v>95144738</v>
      </c>
    </row>
    <row r="19" spans="1:25" ht="13.5">
      <c r="A19" s="30" t="s">
        <v>42</v>
      </c>
      <c r="B19" s="35">
        <f>+B10-B18</f>
        <v>0</v>
      </c>
      <c r="C19" s="36">
        <f aca="true" t="shared" si="2" ref="C19:Y19">+C10-C18</f>
        <v>52231955</v>
      </c>
      <c r="D19" s="37">
        <f t="shared" si="2"/>
        <v>52231955</v>
      </c>
      <c r="E19" s="37">
        <f t="shared" si="2"/>
        <v>-4207044</v>
      </c>
      <c r="F19" s="37">
        <f t="shared" si="2"/>
        <v>-7293507</v>
      </c>
      <c r="G19" s="37">
        <f t="shared" si="2"/>
        <v>-7293507</v>
      </c>
      <c r="H19" s="37">
        <f t="shared" si="2"/>
        <v>-18794058</v>
      </c>
      <c r="I19" s="37">
        <f t="shared" si="2"/>
        <v>-3655231</v>
      </c>
      <c r="J19" s="37">
        <f t="shared" si="2"/>
        <v>-2417759</v>
      </c>
      <c r="K19" s="37">
        <f t="shared" si="2"/>
        <v>-6499933</v>
      </c>
      <c r="L19" s="37">
        <f t="shared" si="2"/>
        <v>-12572923</v>
      </c>
      <c r="M19" s="37">
        <f t="shared" si="2"/>
        <v>8495993</v>
      </c>
      <c r="N19" s="37">
        <f t="shared" si="2"/>
        <v>-7186006</v>
      </c>
      <c r="O19" s="37">
        <f t="shared" si="2"/>
        <v>0</v>
      </c>
      <c r="P19" s="37">
        <f t="shared" si="2"/>
        <v>1309987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7">
        <f t="shared" si="2"/>
        <v>0</v>
      </c>
      <c r="U19" s="37">
        <f t="shared" si="2"/>
        <v>-30056994</v>
      </c>
      <c r="V19" s="37">
        <f>IF(D10=D18,0,V10-V18)</f>
        <v>39173966</v>
      </c>
      <c r="W19" s="37">
        <f t="shared" si="2"/>
        <v>-69230960</v>
      </c>
      <c r="X19" s="38">
        <f>+IF(V19&lt;&gt;0,(W19/V19)*100,0)</f>
        <v>-176.72696198286383</v>
      </c>
      <c r="Y19" s="39">
        <f t="shared" si="2"/>
        <v>52231955</v>
      </c>
    </row>
    <row r="20" spans="1:25" ht="13.5">
      <c r="A20" s="18" t="s">
        <v>43</v>
      </c>
      <c r="B20" s="1">
        <v>0</v>
      </c>
      <c r="C20" s="19">
        <v>51145000</v>
      </c>
      <c r="D20" s="20">
        <v>51145000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38358750</v>
      </c>
      <c r="W20" s="20">
        <v>-38358750</v>
      </c>
      <c r="X20" s="21">
        <v>-100</v>
      </c>
      <c r="Y20" s="22">
        <v>51145000</v>
      </c>
    </row>
    <row r="21" spans="1:25" ht="13.5">
      <c r="A21" s="18" t="s">
        <v>100</v>
      </c>
      <c r="B21" s="40">
        <v>0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4">
        <v>0</v>
      </c>
    </row>
    <row r="22" spans="1:25" ht="25.5">
      <c r="A22" s="45" t="s">
        <v>101</v>
      </c>
      <c r="B22" s="46">
        <f>SUM(B19:B21)</f>
        <v>0</v>
      </c>
      <c r="C22" s="47">
        <f aca="true" t="shared" si="3" ref="C22:Y22">SUM(C19:C21)</f>
        <v>103376955</v>
      </c>
      <c r="D22" s="48">
        <f t="shared" si="3"/>
        <v>103376955</v>
      </c>
      <c r="E22" s="48">
        <f t="shared" si="3"/>
        <v>-4207044</v>
      </c>
      <c r="F22" s="48">
        <f t="shared" si="3"/>
        <v>-7293507</v>
      </c>
      <c r="G22" s="48">
        <f t="shared" si="3"/>
        <v>-7293507</v>
      </c>
      <c r="H22" s="48">
        <f t="shared" si="3"/>
        <v>-18794058</v>
      </c>
      <c r="I22" s="48">
        <f t="shared" si="3"/>
        <v>-3655231</v>
      </c>
      <c r="J22" s="48">
        <f t="shared" si="3"/>
        <v>-2417759</v>
      </c>
      <c r="K22" s="48">
        <f t="shared" si="3"/>
        <v>-6499933</v>
      </c>
      <c r="L22" s="48">
        <f t="shared" si="3"/>
        <v>-12572923</v>
      </c>
      <c r="M22" s="48">
        <f t="shared" si="3"/>
        <v>8495993</v>
      </c>
      <c r="N22" s="48">
        <f t="shared" si="3"/>
        <v>-7186006</v>
      </c>
      <c r="O22" s="48">
        <f t="shared" si="3"/>
        <v>0</v>
      </c>
      <c r="P22" s="48">
        <f t="shared" si="3"/>
        <v>1309987</v>
      </c>
      <c r="Q22" s="48">
        <f t="shared" si="3"/>
        <v>0</v>
      </c>
      <c r="R22" s="48">
        <f t="shared" si="3"/>
        <v>0</v>
      </c>
      <c r="S22" s="48">
        <f t="shared" si="3"/>
        <v>0</v>
      </c>
      <c r="T22" s="48">
        <f t="shared" si="3"/>
        <v>0</v>
      </c>
      <c r="U22" s="48">
        <f t="shared" si="3"/>
        <v>-30056994</v>
      </c>
      <c r="V22" s="48">
        <f t="shared" si="3"/>
        <v>77532716</v>
      </c>
      <c r="W22" s="48">
        <f t="shared" si="3"/>
        <v>-107589710</v>
      </c>
      <c r="X22" s="49">
        <f>+IF(V22&lt;&gt;0,(W22/V22)*100,0)</f>
        <v>-138.76685295017913</v>
      </c>
      <c r="Y22" s="50">
        <f t="shared" si="3"/>
        <v>103376955</v>
      </c>
    </row>
    <row r="23" spans="1:25" ht="13.5">
      <c r="A23" s="51" t="s">
        <v>44</v>
      </c>
      <c r="B23" s="1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1">
        <v>0</v>
      </c>
      <c r="Y23" s="22">
        <v>0</v>
      </c>
    </row>
    <row r="24" spans="1:25" ht="13.5">
      <c r="A24" s="52" t="s">
        <v>45</v>
      </c>
      <c r="B24" s="35">
        <f>SUM(B22:B23)</f>
        <v>0</v>
      </c>
      <c r="C24" s="36">
        <f aca="true" t="shared" si="4" ref="C24:Y24">SUM(C22:C23)</f>
        <v>103376955</v>
      </c>
      <c r="D24" s="37">
        <f t="shared" si="4"/>
        <v>103376955</v>
      </c>
      <c r="E24" s="37">
        <f t="shared" si="4"/>
        <v>-4207044</v>
      </c>
      <c r="F24" s="37">
        <f t="shared" si="4"/>
        <v>-7293507</v>
      </c>
      <c r="G24" s="37">
        <f t="shared" si="4"/>
        <v>-7293507</v>
      </c>
      <c r="H24" s="37">
        <f t="shared" si="4"/>
        <v>-18794058</v>
      </c>
      <c r="I24" s="37">
        <f t="shared" si="4"/>
        <v>-3655231</v>
      </c>
      <c r="J24" s="37">
        <f t="shared" si="4"/>
        <v>-2417759</v>
      </c>
      <c r="K24" s="37">
        <f t="shared" si="4"/>
        <v>-6499933</v>
      </c>
      <c r="L24" s="37">
        <f t="shared" si="4"/>
        <v>-12572923</v>
      </c>
      <c r="M24" s="37">
        <f t="shared" si="4"/>
        <v>8495993</v>
      </c>
      <c r="N24" s="37">
        <f t="shared" si="4"/>
        <v>-7186006</v>
      </c>
      <c r="O24" s="37">
        <f t="shared" si="4"/>
        <v>0</v>
      </c>
      <c r="P24" s="37">
        <f t="shared" si="4"/>
        <v>1309987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-30056994</v>
      </c>
      <c r="V24" s="37">
        <f t="shared" si="4"/>
        <v>77532716</v>
      </c>
      <c r="W24" s="37">
        <f t="shared" si="4"/>
        <v>-107589710</v>
      </c>
      <c r="X24" s="38">
        <f>+IF(V24&lt;&gt;0,(W24/V24)*100,0)</f>
        <v>-138.76685295017913</v>
      </c>
      <c r="Y24" s="39">
        <f t="shared" si="4"/>
        <v>103376955</v>
      </c>
    </row>
    <row r="25" spans="1:25" ht="4.5" customHeight="1">
      <c r="A25" s="53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5"/>
    </row>
    <row r="26" spans="1:25" ht="13.5">
      <c r="A26" s="56" t="s">
        <v>102</v>
      </c>
      <c r="B26" s="57"/>
      <c r="C26" s="5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7"/>
    </row>
    <row r="27" spans="1:25" ht="13.5">
      <c r="A27" s="30" t="s">
        <v>46</v>
      </c>
      <c r="B27" s="2">
        <v>0</v>
      </c>
      <c r="C27" s="59">
        <v>20968000</v>
      </c>
      <c r="D27" s="60">
        <v>20968000</v>
      </c>
      <c r="E27" s="60">
        <v>102360</v>
      </c>
      <c r="F27" s="60">
        <v>1161706</v>
      </c>
      <c r="G27" s="60">
        <v>0</v>
      </c>
      <c r="H27" s="60">
        <v>1264066</v>
      </c>
      <c r="I27" s="60">
        <v>424808</v>
      </c>
      <c r="J27" s="60">
        <v>226240</v>
      </c>
      <c r="K27" s="60">
        <v>0</v>
      </c>
      <c r="L27" s="60">
        <v>651048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1915114</v>
      </c>
      <c r="V27" s="60">
        <v>15726000</v>
      </c>
      <c r="W27" s="60">
        <v>-13810886</v>
      </c>
      <c r="X27" s="61">
        <v>-87.82</v>
      </c>
      <c r="Y27" s="62">
        <v>20968000</v>
      </c>
    </row>
    <row r="28" spans="1:25" ht="13.5">
      <c r="A28" s="63" t="s">
        <v>43</v>
      </c>
      <c r="B28" s="1">
        <v>0</v>
      </c>
      <c r="C28" s="19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1">
        <v>0</v>
      </c>
      <c r="Y28" s="22">
        <v>0</v>
      </c>
    </row>
    <row r="29" spans="1:25" ht="13.5">
      <c r="A29" s="18" t="s">
        <v>103</v>
      </c>
      <c r="B29" s="1">
        <v>0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1">
        <v>0</v>
      </c>
      <c r="Y29" s="22">
        <v>0</v>
      </c>
    </row>
    <row r="30" spans="1:25" ht="13.5">
      <c r="A30" s="18" t="s">
        <v>47</v>
      </c>
      <c r="B30" s="1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1">
        <v>0</v>
      </c>
      <c r="Y30" s="22">
        <v>0</v>
      </c>
    </row>
    <row r="31" spans="1:25" ht="13.5">
      <c r="A31" s="18" t="s">
        <v>48</v>
      </c>
      <c r="B31" s="1">
        <v>0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1">
        <v>0</v>
      </c>
      <c r="Y31" s="22">
        <v>0</v>
      </c>
    </row>
    <row r="32" spans="1:25" ht="13.5">
      <c r="A32" s="30" t="s">
        <v>49</v>
      </c>
      <c r="B32" s="2">
        <f>SUM(B28:B31)</f>
        <v>0</v>
      </c>
      <c r="C32" s="59">
        <f aca="true" t="shared" si="5" ref="C32:Y32">SUM(C28:C31)</f>
        <v>0</v>
      </c>
      <c r="D32" s="60">
        <f t="shared" si="5"/>
        <v>0</v>
      </c>
      <c r="E32" s="60">
        <f t="shared" si="5"/>
        <v>0</v>
      </c>
      <c r="F32" s="60">
        <f t="shared" si="5"/>
        <v>0</v>
      </c>
      <c r="G32" s="60">
        <f t="shared" si="5"/>
        <v>0</v>
      </c>
      <c r="H32" s="60">
        <f t="shared" si="5"/>
        <v>0</v>
      </c>
      <c r="I32" s="60">
        <f t="shared" si="5"/>
        <v>0</v>
      </c>
      <c r="J32" s="60">
        <f t="shared" si="5"/>
        <v>0</v>
      </c>
      <c r="K32" s="60">
        <f t="shared" si="5"/>
        <v>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0</v>
      </c>
      <c r="U32" s="60">
        <f t="shared" si="5"/>
        <v>0</v>
      </c>
      <c r="V32" s="60">
        <f t="shared" si="5"/>
        <v>0</v>
      </c>
      <c r="W32" s="60">
        <f t="shared" si="5"/>
        <v>0</v>
      </c>
      <c r="X32" s="61">
        <f>+IF(V32&lt;&gt;0,(W32/V32)*100,0)</f>
        <v>0</v>
      </c>
      <c r="Y32" s="62">
        <f t="shared" si="5"/>
        <v>0</v>
      </c>
    </row>
    <row r="33" spans="1:25" ht="4.5" customHeight="1">
      <c r="A33" s="30"/>
      <c r="B33" s="64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8"/>
    </row>
    <row r="34" spans="1:25" ht="13.5">
      <c r="A34" s="56" t="s">
        <v>50</v>
      </c>
      <c r="B34" s="57"/>
      <c r="C34" s="5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7"/>
    </row>
    <row r="35" spans="1:25" ht="13.5">
      <c r="A35" s="18" t="s">
        <v>51</v>
      </c>
      <c r="B35" s="1">
        <v>0</v>
      </c>
      <c r="C35" s="19">
        <v>47385890</v>
      </c>
      <c r="D35" s="20">
        <v>47385890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35539418</v>
      </c>
      <c r="W35" s="20">
        <v>-35539418</v>
      </c>
      <c r="X35" s="21">
        <v>-100</v>
      </c>
      <c r="Y35" s="22">
        <v>47385890</v>
      </c>
    </row>
    <row r="36" spans="1:25" ht="13.5">
      <c r="A36" s="18" t="s">
        <v>52</v>
      </c>
      <c r="B36" s="1">
        <v>0</v>
      </c>
      <c r="C36" s="19">
        <v>109479204</v>
      </c>
      <c r="D36" s="20">
        <v>109479204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82109403</v>
      </c>
      <c r="W36" s="20">
        <v>-82109403</v>
      </c>
      <c r="X36" s="21">
        <v>-100</v>
      </c>
      <c r="Y36" s="22">
        <v>109479204</v>
      </c>
    </row>
    <row r="37" spans="1:25" ht="13.5">
      <c r="A37" s="18" t="s">
        <v>53</v>
      </c>
      <c r="B37" s="1">
        <v>0</v>
      </c>
      <c r="C37" s="19">
        <v>32607998</v>
      </c>
      <c r="D37" s="20">
        <v>32607998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24455999</v>
      </c>
      <c r="W37" s="20">
        <v>-24455999</v>
      </c>
      <c r="X37" s="21">
        <v>-100</v>
      </c>
      <c r="Y37" s="22">
        <v>32607998</v>
      </c>
    </row>
    <row r="38" spans="1:25" ht="13.5">
      <c r="A38" s="18" t="s">
        <v>54</v>
      </c>
      <c r="B38" s="1">
        <v>0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1">
        <v>0</v>
      </c>
      <c r="Y38" s="22">
        <v>0</v>
      </c>
    </row>
    <row r="39" spans="1:25" ht="13.5">
      <c r="A39" s="18" t="s">
        <v>55</v>
      </c>
      <c r="B39" s="1">
        <v>0</v>
      </c>
      <c r="C39" s="19">
        <v>190039350</v>
      </c>
      <c r="D39" s="20">
        <v>190039350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142529513</v>
      </c>
      <c r="W39" s="20">
        <v>-142529513</v>
      </c>
      <c r="X39" s="21">
        <v>-100</v>
      </c>
      <c r="Y39" s="22">
        <v>190039350</v>
      </c>
    </row>
    <row r="40" spans="1:25" ht="4.5" customHeight="1">
      <c r="A40" s="53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4"/>
      <c r="Y40" s="55"/>
    </row>
    <row r="41" spans="1:25" ht="13.5">
      <c r="A41" s="56" t="s">
        <v>56</v>
      </c>
      <c r="B41" s="57"/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7"/>
    </row>
    <row r="42" spans="1:25" ht="13.5">
      <c r="A42" s="18" t="s">
        <v>57</v>
      </c>
      <c r="B42" s="1">
        <v>17403724</v>
      </c>
      <c r="C42" s="19">
        <v>5862652</v>
      </c>
      <c r="D42" s="20">
        <v>5862652</v>
      </c>
      <c r="E42" s="20">
        <v>-4825625</v>
      </c>
      <c r="F42" s="20">
        <v>-9513852</v>
      </c>
      <c r="G42" s="20">
        <v>-7155859</v>
      </c>
      <c r="H42" s="20">
        <v>-21495336</v>
      </c>
      <c r="I42" s="20">
        <v>-3116522</v>
      </c>
      <c r="J42" s="20">
        <v>-2786260</v>
      </c>
      <c r="K42" s="20">
        <v>23621636</v>
      </c>
      <c r="L42" s="20">
        <v>17718854</v>
      </c>
      <c r="M42" s="20">
        <v>-3935617</v>
      </c>
      <c r="N42" s="20">
        <v>-2142527</v>
      </c>
      <c r="O42" s="20">
        <v>0</v>
      </c>
      <c r="P42" s="20">
        <v>-6078144</v>
      </c>
      <c r="Q42" s="20">
        <v>0</v>
      </c>
      <c r="R42" s="20">
        <v>0</v>
      </c>
      <c r="S42" s="20">
        <v>0</v>
      </c>
      <c r="T42" s="20">
        <v>0</v>
      </c>
      <c r="U42" s="20">
        <v>-9854626</v>
      </c>
      <c r="V42" s="20">
        <v>17010486</v>
      </c>
      <c r="W42" s="20">
        <v>-26865112</v>
      </c>
      <c r="X42" s="21">
        <v>-157.93</v>
      </c>
      <c r="Y42" s="22">
        <v>5862652</v>
      </c>
    </row>
    <row r="43" spans="1:25" ht="13.5">
      <c r="A43" s="18" t="s">
        <v>58</v>
      </c>
      <c r="B43" s="1">
        <v>-11898989</v>
      </c>
      <c r="C43" s="19">
        <v>0</v>
      </c>
      <c r="D43" s="20">
        <v>0</v>
      </c>
      <c r="E43" s="20">
        <v>0</v>
      </c>
      <c r="F43" s="20">
        <v>-1161707</v>
      </c>
      <c r="G43" s="20">
        <v>-419174</v>
      </c>
      <c r="H43" s="20">
        <v>-1580881</v>
      </c>
      <c r="I43" s="20">
        <v>-424808</v>
      </c>
      <c r="J43" s="20">
        <v>0</v>
      </c>
      <c r="K43" s="20">
        <v>0</v>
      </c>
      <c r="L43" s="20">
        <v>-424808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-2005689</v>
      </c>
      <c r="V43" s="20">
        <v>0</v>
      </c>
      <c r="W43" s="20">
        <v>-2005689</v>
      </c>
      <c r="X43" s="21">
        <v>0</v>
      </c>
      <c r="Y43" s="22">
        <v>0</v>
      </c>
    </row>
    <row r="44" spans="1:25" ht="13.5">
      <c r="A44" s="18" t="s">
        <v>59</v>
      </c>
      <c r="B44" s="1">
        <v>0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1">
        <v>0</v>
      </c>
      <c r="Y44" s="22">
        <v>0</v>
      </c>
    </row>
    <row r="45" spans="1:25" ht="13.5">
      <c r="A45" s="30" t="s">
        <v>60</v>
      </c>
      <c r="B45" s="2">
        <v>5504735</v>
      </c>
      <c r="C45" s="59">
        <v>5862652</v>
      </c>
      <c r="D45" s="60">
        <v>5862652</v>
      </c>
      <c r="E45" s="60">
        <v>-4825625</v>
      </c>
      <c r="F45" s="60">
        <v>-15501184</v>
      </c>
      <c r="G45" s="60">
        <v>-23076217</v>
      </c>
      <c r="H45" s="60">
        <v>-23076217</v>
      </c>
      <c r="I45" s="60">
        <v>-26617547</v>
      </c>
      <c r="J45" s="60">
        <v>-29403807</v>
      </c>
      <c r="K45" s="60">
        <v>-5782171</v>
      </c>
      <c r="L45" s="60">
        <v>-5782171</v>
      </c>
      <c r="M45" s="60">
        <v>-9717788</v>
      </c>
      <c r="N45" s="60">
        <v>-11860315</v>
      </c>
      <c r="O45" s="60">
        <v>-11860315</v>
      </c>
      <c r="P45" s="60">
        <v>-11860315</v>
      </c>
      <c r="Q45" s="60">
        <v>0</v>
      </c>
      <c r="R45" s="60">
        <v>0</v>
      </c>
      <c r="S45" s="60">
        <v>0</v>
      </c>
      <c r="T45" s="60">
        <v>0</v>
      </c>
      <c r="U45" s="60">
        <v>-11860315</v>
      </c>
      <c r="V45" s="60">
        <v>17010486</v>
      </c>
      <c r="W45" s="60">
        <v>-28870801</v>
      </c>
      <c r="X45" s="61">
        <v>-169.72</v>
      </c>
      <c r="Y45" s="62">
        <v>5862652</v>
      </c>
    </row>
    <row r="46" spans="1:25" ht="4.5" customHeight="1">
      <c r="A46" s="69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4"/>
    </row>
    <row r="47" spans="1:25" ht="13.5" hidden="1">
      <c r="A47" s="75" t="s">
        <v>104</v>
      </c>
      <c r="B47" s="75" t="s">
        <v>89</v>
      </c>
      <c r="C47" s="76" t="s">
        <v>90</v>
      </c>
      <c r="D47" s="77" t="s">
        <v>91</v>
      </c>
      <c r="E47" s="78"/>
      <c r="F47" s="78"/>
      <c r="G47" s="78"/>
      <c r="H47" s="79" t="s">
        <v>92</v>
      </c>
      <c r="I47" s="78"/>
      <c r="J47" s="78"/>
      <c r="K47" s="78"/>
      <c r="L47" s="79" t="s">
        <v>93</v>
      </c>
      <c r="M47" s="80"/>
      <c r="N47" s="80"/>
      <c r="O47" s="80"/>
      <c r="P47" s="79" t="s">
        <v>94</v>
      </c>
      <c r="Q47" s="80"/>
      <c r="R47" s="80"/>
      <c r="S47" s="80"/>
      <c r="T47" s="80"/>
      <c r="U47" s="79" t="s">
        <v>95</v>
      </c>
      <c r="V47" s="79" t="s">
        <v>96</v>
      </c>
      <c r="W47" s="79" t="s">
        <v>97</v>
      </c>
      <c r="X47" s="79"/>
      <c r="Y47" s="81"/>
    </row>
    <row r="48" spans="1:25" ht="13.5" hidden="1">
      <c r="A48" s="82" t="s">
        <v>61</v>
      </c>
      <c r="B48" s="83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</row>
    <row r="49" spans="1:25" ht="13.5" hidden="1">
      <c r="A49" s="88" t="s">
        <v>62</v>
      </c>
      <c r="B49" s="12">
        <v>0</v>
      </c>
      <c r="C49" s="89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90">
        <v>0</v>
      </c>
    </row>
    <row r="50" spans="1:25" ht="13.5" hidden="1">
      <c r="A50" s="82" t="s">
        <v>63</v>
      </c>
      <c r="B50" s="12"/>
      <c r="C50" s="8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90"/>
    </row>
    <row r="51" spans="1:25" ht="13.5" hidden="1">
      <c r="A51" s="88" t="s">
        <v>64</v>
      </c>
      <c r="B51" s="12">
        <v>0</v>
      </c>
      <c r="C51" s="89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90">
        <v>0</v>
      </c>
    </row>
    <row r="52" spans="1:25" ht="4.5" customHeight="1" hidden="1">
      <c r="A52" s="91"/>
      <c r="B52" s="70"/>
      <c r="C52" s="9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93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2011-05-12T11:21:31Z</dcterms:created>
  <dcterms:modified xsi:type="dcterms:W3CDTF">2011-05-12T11:22:28Z</dcterms:modified>
  <cp:category/>
  <cp:version/>
  <cp:contentType/>
  <cp:contentStatus/>
</cp:coreProperties>
</file>